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07_ENG\06. Contacts\CO-SPONSORSHIP GRANTS\10_2025\Working File - Call for Applications\Publication\"/>
    </mc:Choice>
  </mc:AlternateContent>
  <xr:revisionPtr revIDLastSave="0" documentId="13_ncr:1_{DCE71538-1D83-4F8C-B978-A9F4AC3AAC46}" xr6:coauthVersionLast="36" xr6:coauthVersionMax="36" xr10:uidLastSave="{00000000-0000-0000-0000-000000000000}"/>
  <bookViews>
    <workbookView xWindow="0" yWindow="0" windowWidth="28800" windowHeight="11870" activeTab="1" xr2:uid="{00000000-000D-0000-FFFF-FFFF00000000}"/>
  </bookViews>
  <sheets>
    <sheet name="Budget Table Request" sheetId="1" r:id="rId1"/>
    <sheet name="Final Report Budget Table " sheetId="3" r:id="rId2"/>
    <sheet name="Data Validation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8" i="1" s="1"/>
  <c r="B9" i="1" s="1"/>
  <c r="B10" i="1" l="1"/>
  <c r="D40" i="1"/>
  <c r="D44" i="1"/>
  <c r="D43" i="1"/>
  <c r="D42" i="1"/>
  <c r="D41" i="1"/>
  <c r="D39" i="1"/>
  <c r="D32" i="1"/>
  <c r="D31" i="1"/>
  <c r="D30" i="1"/>
  <c r="D25" i="1"/>
  <c r="D24" i="1"/>
  <c r="D17" i="1"/>
  <c r="D18" i="1"/>
  <c r="D19" i="1"/>
  <c r="F41" i="3" l="1"/>
  <c r="F38" i="3"/>
  <c r="G38" i="3"/>
  <c r="B10" i="3" s="1"/>
  <c r="B45" i="1"/>
  <c r="C45" i="1"/>
  <c r="G41" i="3" l="1"/>
  <c r="C48" i="1"/>
  <c r="B48" i="1"/>
  <c r="D37" i="1" l="1"/>
  <c r="D38" i="1"/>
  <c r="C38" i="3" l="1"/>
  <c r="C41" i="3" s="1"/>
  <c r="B11" i="3" l="1"/>
  <c r="D15" i="1" l="1"/>
  <c r="D16" i="1"/>
  <c r="B14" i="3" l="1"/>
  <c r="D36" i="1"/>
  <c r="D35" i="1"/>
  <c r="D34" i="1"/>
  <c r="D29" i="1"/>
  <c r="D28" i="1"/>
  <c r="D27" i="1"/>
  <c r="D45" i="1" s="1"/>
  <c r="B25" i="3" l="1"/>
  <c r="B17" i="3"/>
  <c r="B21" i="3"/>
  <c r="B38" i="3" l="1"/>
  <c r="B41" i="3" s="1"/>
  <c r="D48" i="1"/>
</calcChain>
</file>

<file path=xl/sharedStrings.xml><?xml version="1.0" encoding="utf-8"?>
<sst xmlns="http://schemas.openxmlformats.org/spreadsheetml/2006/main" count="251" uniqueCount="230">
  <si>
    <t>Budget categories</t>
  </si>
  <si>
    <t>Accomodation</t>
  </si>
  <si>
    <t>Transportation</t>
  </si>
  <si>
    <t>Coffee break</t>
  </si>
  <si>
    <t>Reception</t>
  </si>
  <si>
    <t>Conference room</t>
  </si>
  <si>
    <t>Other rentals (technical support and sound system)</t>
  </si>
  <si>
    <t>Publicity, dissemination and invitations</t>
  </si>
  <si>
    <t>Estimate of Total Cost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</si>
  <si>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 xml:space="preserve"> - make sure to read the instructions before filling it the table</t>
    </r>
  </si>
  <si>
    <t>Currency</t>
  </si>
  <si>
    <t>Number of units</t>
  </si>
  <si>
    <t>Cost per unit</t>
  </si>
  <si>
    <t>Meals</t>
  </si>
  <si>
    <t>Equipment rental (e.g. audio-visual, x1 interpretation booths x1 public event, headsets)</t>
  </si>
  <si>
    <t>Translation fees ( written)</t>
  </si>
  <si>
    <t>Interpreter fees (oral)</t>
  </si>
  <si>
    <t>Comments/Specifications if applicable</t>
  </si>
  <si>
    <t>Online activities (e.g. event page, related use of social media)</t>
  </si>
  <si>
    <t>Audio-visual producs and services ( livestreaming of the public event)</t>
  </si>
  <si>
    <t>TOTAL ESTIMATED COST</t>
  </si>
  <si>
    <t>Subtotal</t>
  </si>
  <si>
    <t>Exchange Rate</t>
  </si>
  <si>
    <t>USD</t>
  </si>
  <si>
    <t>CAD</t>
  </si>
  <si>
    <t>GBP</t>
  </si>
  <si>
    <t>COUNTRY</t>
  </si>
  <si>
    <t xml:space="preserve">Currency </t>
  </si>
  <si>
    <t>Albania</t>
  </si>
  <si>
    <t>ALL</t>
  </si>
  <si>
    <t>Lek</t>
  </si>
  <si>
    <t>Algeria</t>
  </si>
  <si>
    <t>DZD</t>
  </si>
  <si>
    <t>Algerian Dinar</t>
  </si>
  <si>
    <t>Armenia</t>
  </si>
  <si>
    <t>AMD</t>
  </si>
  <si>
    <t>Armenian Dram</t>
  </si>
  <si>
    <t>Australia</t>
  </si>
  <si>
    <t>AUD</t>
  </si>
  <si>
    <t>Australian Dollar</t>
  </si>
  <si>
    <t>Azerbaijan</t>
  </si>
  <si>
    <t>AZN</t>
  </si>
  <si>
    <t>Azerbaijanian Manat</t>
  </si>
  <si>
    <t>Bahrain</t>
  </si>
  <si>
    <t>BHD</t>
  </si>
  <si>
    <t>Bahraini Dinar</t>
  </si>
  <si>
    <t>Belarus</t>
  </si>
  <si>
    <t>BYN</t>
  </si>
  <si>
    <t>Belarusian Ruble</t>
  </si>
  <si>
    <t>Bosnia and Herzegovina</t>
  </si>
  <si>
    <t>BAM</t>
  </si>
  <si>
    <t>Convertible Marks</t>
  </si>
  <si>
    <t>Brazil</t>
  </si>
  <si>
    <t>BRL</t>
  </si>
  <si>
    <t>Brazilian Real</t>
  </si>
  <si>
    <t>Bulgaria</t>
  </si>
  <si>
    <t>BGN</t>
  </si>
  <si>
    <t>Bulgarian Lev</t>
  </si>
  <si>
    <t>Cabo Verde</t>
  </si>
  <si>
    <t>CVE</t>
  </si>
  <si>
    <t>Cabo Verde Escudo</t>
  </si>
  <si>
    <t>Canada</t>
  </si>
  <si>
    <t>Canadian Dollar</t>
  </si>
  <si>
    <t>Chile</t>
  </si>
  <si>
    <t>CLP</t>
  </si>
  <si>
    <t>Chilean Peso</t>
  </si>
  <si>
    <t>Colombia</t>
  </si>
  <si>
    <t>COP</t>
  </si>
  <si>
    <t>Colombian Peso</t>
  </si>
  <si>
    <t>Czechia</t>
  </si>
  <si>
    <t>CZK</t>
  </si>
  <si>
    <t>Czech Koruna</t>
  </si>
  <si>
    <t>Denmark</t>
  </si>
  <si>
    <t>DKK</t>
  </si>
  <si>
    <t>Danish Krone</t>
  </si>
  <si>
    <t>Djibouti</t>
  </si>
  <si>
    <t>DJF</t>
  </si>
  <si>
    <t>Djibouti Franc</t>
  </si>
  <si>
    <t>Egypt</t>
  </si>
  <si>
    <t>EGP</t>
  </si>
  <si>
    <t>Egyptian Pound</t>
  </si>
  <si>
    <t>Ethiopia</t>
  </si>
  <si>
    <t>ETB</t>
  </si>
  <si>
    <t>Ethiopian Birr</t>
  </si>
  <si>
    <t>Georgia</t>
  </si>
  <si>
    <t>GEL</t>
  </si>
  <si>
    <t>Lari</t>
  </si>
  <si>
    <t>Hong Kong</t>
  </si>
  <si>
    <t>HKD</t>
  </si>
  <si>
    <t>Hong Kong Dollar</t>
  </si>
  <si>
    <t>Hungary</t>
  </si>
  <si>
    <t>HUF</t>
  </si>
  <si>
    <t>Forint</t>
  </si>
  <si>
    <t>Iceland</t>
  </si>
  <si>
    <t>ISK</t>
  </si>
  <si>
    <t>Iceland Krona</t>
  </si>
  <si>
    <t>India</t>
  </si>
  <si>
    <t>INR</t>
  </si>
  <si>
    <t>Indian Rupee</t>
  </si>
  <si>
    <t>Iraq</t>
  </si>
  <si>
    <t>IQD</t>
  </si>
  <si>
    <t>Iraqi Dinar</t>
  </si>
  <si>
    <t>Israel</t>
  </si>
  <si>
    <t>ILS</t>
  </si>
  <si>
    <t>New Israeli Sheqel</t>
  </si>
  <si>
    <t>Japan</t>
  </si>
  <si>
    <t>JPY</t>
  </si>
  <si>
    <t>Yen</t>
  </si>
  <si>
    <t>Jordan</t>
  </si>
  <si>
    <t>JOD</t>
  </si>
  <si>
    <t>Jordanian Dinar</t>
  </si>
  <si>
    <t>Kazakhstan</t>
  </si>
  <si>
    <t>KZT</t>
  </si>
  <si>
    <t>Tenge</t>
  </si>
  <si>
    <t>Korea, Republic of</t>
  </si>
  <si>
    <t>KRW</t>
  </si>
  <si>
    <t>Won</t>
  </si>
  <si>
    <t>Kuwait</t>
  </si>
  <si>
    <t>KWD</t>
  </si>
  <si>
    <t>Kuwaiti Dinar</t>
  </si>
  <si>
    <t>Kyrgyzstan</t>
  </si>
  <si>
    <t>KGS</t>
  </si>
  <si>
    <t>Som</t>
  </si>
  <si>
    <t>Mauritania</t>
  </si>
  <si>
    <t>MRU</t>
  </si>
  <si>
    <t>Ouguiya New</t>
  </si>
  <si>
    <t>Mexico</t>
  </si>
  <si>
    <t>MXN</t>
  </si>
  <si>
    <t>Mexican Peso</t>
  </si>
  <si>
    <t>Moldova, Republic of</t>
  </si>
  <si>
    <t>MDL</t>
  </si>
  <si>
    <t>Moldovan Leu</t>
  </si>
  <si>
    <t>Morocco</t>
  </si>
  <si>
    <t>MAD</t>
  </si>
  <si>
    <t>Moroccan Dirham</t>
  </si>
  <si>
    <t>New Zealand</t>
  </si>
  <si>
    <t>NZD</t>
  </si>
  <si>
    <t>New Zealand Dollar</t>
  </si>
  <si>
    <t>Norway</t>
  </si>
  <si>
    <t>NOK</t>
  </si>
  <si>
    <t>Norwegian Krone</t>
  </si>
  <si>
    <t>Pakistan</t>
  </si>
  <si>
    <t>PKR</t>
  </si>
  <si>
    <t>Pakistan Rupee</t>
  </si>
  <si>
    <t>Poland</t>
  </si>
  <si>
    <t>PLN</t>
  </si>
  <si>
    <t>Zloty</t>
  </si>
  <si>
    <t>Qatar</t>
  </si>
  <si>
    <t>QAR</t>
  </si>
  <si>
    <t>Qatari Rial</t>
  </si>
  <si>
    <t>Republic of North Macedonia</t>
  </si>
  <si>
    <t>MKD</t>
  </si>
  <si>
    <t>Denar</t>
  </si>
  <si>
    <t>Romania</t>
  </si>
  <si>
    <t>RON</t>
  </si>
  <si>
    <t>New Romanian Leu</t>
  </si>
  <si>
    <t>Russian Federation</t>
  </si>
  <si>
    <t>RUB</t>
  </si>
  <si>
    <t>Russian Ruble</t>
  </si>
  <si>
    <t>Serbia</t>
  </si>
  <si>
    <t>RSD</t>
  </si>
  <si>
    <t>Serbian Dinar</t>
  </si>
  <si>
    <t>Singapore</t>
  </si>
  <si>
    <t>SGD</t>
  </si>
  <si>
    <t>Singapore Dollar</t>
  </si>
  <si>
    <t>Sweden</t>
  </si>
  <si>
    <t>SEK</t>
  </si>
  <si>
    <t>Swedish Krona</t>
  </si>
  <si>
    <t>Switzerland</t>
  </si>
  <si>
    <t>CHF</t>
  </si>
  <si>
    <t>Swiss Franc</t>
  </si>
  <si>
    <t>Tajikistan</t>
  </si>
  <si>
    <t>TJS</t>
  </si>
  <si>
    <t>Somoni</t>
  </si>
  <si>
    <t>Thailand</t>
  </si>
  <si>
    <t>THB</t>
  </si>
  <si>
    <t>Baht</t>
  </si>
  <si>
    <t>Tunisia</t>
  </si>
  <si>
    <t>TND</t>
  </si>
  <si>
    <t>Tunisian Dinar</t>
  </si>
  <si>
    <t>Türkiye</t>
  </si>
  <si>
    <t>TRY</t>
  </si>
  <si>
    <t>Turkish Lira</t>
  </si>
  <si>
    <t>Ukraine</t>
  </si>
  <si>
    <t>UAH</t>
  </si>
  <si>
    <t>Hryvnia</t>
  </si>
  <si>
    <t>United Arab Emirates</t>
  </si>
  <si>
    <t>AED</t>
  </si>
  <si>
    <t>UAE Dirham</t>
  </si>
  <si>
    <t>United Kingdom</t>
  </si>
  <si>
    <t>Pound Sterling</t>
  </si>
  <si>
    <t>United States</t>
  </si>
  <si>
    <t>US Dollar</t>
  </si>
  <si>
    <t>Uzbekistan</t>
  </si>
  <si>
    <t>UZS</t>
  </si>
  <si>
    <t>Uzbekistan Sum</t>
  </si>
  <si>
    <t>Limit Amount to be requested for Overhead</t>
  </si>
  <si>
    <t>NATO Agreed Contribution</t>
  </si>
  <si>
    <t>TOTAL</t>
  </si>
  <si>
    <t>Total Expenses Incurred per Invoice</t>
  </si>
  <si>
    <t>Invoice Number</t>
  </si>
  <si>
    <t>Date of invoice day/month/ year</t>
  </si>
  <si>
    <t>(Optional)
Amount covered by other co-sponsor or own funds if applicable</t>
  </si>
  <si>
    <t>Notes</t>
  </si>
  <si>
    <t>Amount requested to be covered by NATO in EUR</t>
  </si>
  <si>
    <t>Amount requested to be covered by NATO in currency</t>
  </si>
  <si>
    <t>1. The only fields that should be completed are the ones highligted in orange</t>
  </si>
  <si>
    <t>2. You can add more lines if required for the different categories</t>
  </si>
  <si>
    <t>3. Complete the Currency use for expenditures and the Exchange rate</t>
  </si>
  <si>
    <t>Max Amount Overhead</t>
  </si>
  <si>
    <t>Max Amount Category 3</t>
  </si>
  <si>
    <t>Category 1 - Travel Expenses - Excluding NATO Staff</t>
  </si>
  <si>
    <r>
      <t xml:space="preserve">Category 2 - Meals/Catering </t>
    </r>
    <r>
      <rPr>
        <b/>
        <sz val="11"/>
        <color rgb="FFC00000"/>
        <rFont val="Calibri"/>
        <family val="2"/>
        <scheme val="minor"/>
      </rPr>
      <t>(the total cannot exceed 25% of the final NATO Contribution)</t>
    </r>
  </si>
  <si>
    <t>Category 3 - Rentals</t>
  </si>
  <si>
    <t>Category 4 - Other/Contractual</t>
  </si>
  <si>
    <r>
      <t xml:space="preserve">Category 2 - Meals/Catering </t>
    </r>
    <r>
      <rPr>
        <b/>
        <sz val="11"/>
        <color rgb="FFC00000"/>
        <rFont val="Calibri"/>
        <family val="2"/>
        <scheme val="minor"/>
      </rPr>
      <t>(the total of this category cannot exceed 25% of the final NATO Contribution)</t>
    </r>
  </si>
  <si>
    <t>Category 1 - Travel Expenses  - Excluding NATO Staff</t>
  </si>
  <si>
    <t>Limit Amount to be Requested for Category 2</t>
  </si>
  <si>
    <t>4. If currency EUR please select as exchange rate 1</t>
  </si>
  <si>
    <t>Euroe</t>
  </si>
  <si>
    <t>EUR</t>
  </si>
  <si>
    <t>Euro</t>
  </si>
  <si>
    <t>Category 5 - Administrative</t>
  </si>
  <si>
    <t>Administrative/staff costs - Overhead</t>
  </si>
  <si>
    <t>1.Select the currency of your budget and fill out the table with the budget amount request to NATO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</si>
  <si>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 xml:space="preserve"> - The below table is an example, make sure to read the instructions before filling in the table.</t>
    </r>
  </si>
  <si>
    <t>Cost Cover by NATO</t>
  </si>
  <si>
    <t>2. If you have a USD, GBP and CAD bank account please submit the budget in the currency. For the rest of the cases please submit the budget in EUR</t>
  </si>
  <si>
    <t>3.The numbers below are an example. Please fill out the Number of Units and Cost per Unit - The Estimate Total Cost will be automatic</t>
  </si>
  <si>
    <t>4.Review The Limits of Amount to ensure the requested is within the limits indicated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</si>
</sst>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€&quot;* #,##0.00_);_(&quot;€&quot;* \(#,##0.00\);_(&quot;€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164" fontId="2" fillId="2" borderId="13" xfId="0" applyNumberFormat="1" applyFont="1" applyFill="1" applyBorder="1" applyAlignment="1">
      <alignment horizontal="left" vertical="top" wrapText="1"/>
    </xf>
    <xf numFmtId="164" fontId="2" fillId="2" borderId="15" xfId="0" applyNumberFormat="1" applyFont="1" applyFill="1" applyBorder="1" applyAlignment="1">
      <alignment horizontal="left" vertical="center" wrapText="1"/>
    </xf>
    <xf numFmtId="164" fontId="2" fillId="2" borderId="15" xfId="0" applyNumberFormat="1" applyFont="1" applyFill="1" applyBorder="1" applyAlignment="1">
      <alignment horizontal="left" vertical="top"/>
    </xf>
    <xf numFmtId="164" fontId="2" fillId="2" borderId="15" xfId="0" applyNumberFormat="1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43" fontId="0" fillId="0" borderId="3" xfId="1" applyFont="1" applyBorder="1"/>
    <xf numFmtId="43" fontId="0" fillId="0" borderId="1" xfId="1" applyFont="1" applyBorder="1"/>
    <xf numFmtId="43" fontId="0" fillId="0" borderId="4" xfId="1" applyFont="1" applyBorder="1"/>
    <xf numFmtId="43" fontId="2" fillId="2" borderId="2" xfId="1" applyFont="1" applyFill="1" applyBorder="1" applyAlignment="1">
      <alignment horizontal="left" vertical="center" wrapText="1"/>
    </xf>
    <xf numFmtId="43" fontId="2" fillId="2" borderId="14" xfId="1" applyFont="1" applyFill="1" applyBorder="1" applyAlignment="1">
      <alignment horizontal="left" vertical="center" wrapText="1"/>
    </xf>
    <xf numFmtId="43" fontId="2" fillId="2" borderId="11" xfId="1" applyFont="1" applyFill="1" applyBorder="1" applyAlignment="1">
      <alignment horizontal="left" vertical="top" wrapText="1"/>
    </xf>
    <xf numFmtId="43" fontId="2" fillId="2" borderId="14" xfId="1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43" fontId="0" fillId="0" borderId="5" xfId="1" applyFont="1" applyBorder="1"/>
    <xf numFmtId="43" fontId="2" fillId="2" borderId="2" xfId="1" applyFont="1" applyFill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 wrapText="1"/>
    </xf>
    <xf numFmtId="43" fontId="0" fillId="0" borderId="0" xfId="1" applyFont="1" applyBorder="1"/>
    <xf numFmtId="43" fontId="0" fillId="0" borderId="0" xfId="0" applyNumberFormat="1"/>
    <xf numFmtId="0" fontId="0" fillId="0" borderId="5" xfId="0" applyBorder="1"/>
    <xf numFmtId="164" fontId="2" fillId="3" borderId="18" xfId="0" applyNumberFormat="1" applyFont="1" applyFill="1" applyBorder="1" applyAlignment="1">
      <alignment horizontal="left" vertical="top" wrapText="1"/>
    </xf>
    <xf numFmtId="43" fontId="0" fillId="3" borderId="12" xfId="1" applyFont="1" applyFill="1" applyBorder="1"/>
    <xf numFmtId="43" fontId="0" fillId="3" borderId="19" xfId="1" applyFont="1" applyFill="1" applyBorder="1"/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" fillId="4" borderId="4" xfId="0" applyFont="1" applyFill="1" applyBorder="1"/>
    <xf numFmtId="164" fontId="2" fillId="4" borderId="20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left" vertical="top"/>
    </xf>
    <xf numFmtId="164" fontId="2" fillId="2" borderId="21" xfId="0" applyNumberFormat="1" applyFont="1" applyFill="1" applyBorder="1" applyAlignment="1">
      <alignment horizontal="left" vertical="center" wrapText="1"/>
    </xf>
    <xf numFmtId="43" fontId="2" fillId="2" borderId="16" xfId="1" applyFont="1" applyFill="1" applyBorder="1" applyAlignment="1">
      <alignment horizontal="left" vertical="top" wrapText="1"/>
    </xf>
    <xf numFmtId="164" fontId="2" fillId="2" borderId="18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43" fontId="2" fillId="2" borderId="12" xfId="1" applyFont="1" applyFill="1" applyBorder="1" applyAlignment="1">
      <alignment horizontal="left" vertical="top" wrapText="1"/>
    </xf>
    <xf numFmtId="43" fontId="2" fillId="2" borderId="5" xfId="1" applyFont="1" applyFill="1" applyBorder="1" applyAlignment="1">
      <alignment horizontal="left" vertical="top" wrapText="1"/>
    </xf>
    <xf numFmtId="43" fontId="2" fillId="2" borderId="19" xfId="1" applyFont="1" applyFill="1" applyBorder="1" applyAlignment="1">
      <alignment horizontal="left" vertical="top" wrapText="1"/>
    </xf>
    <xf numFmtId="43" fontId="2" fillId="2" borderId="22" xfId="1" applyFont="1" applyFill="1" applyBorder="1" applyAlignment="1">
      <alignment horizontal="left" vertical="top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43" fontId="0" fillId="0" borderId="4" xfId="0" applyNumberFormat="1" applyBorder="1"/>
    <xf numFmtId="14" fontId="2" fillId="2" borderId="14" xfId="1" applyNumberFormat="1" applyFont="1" applyFill="1" applyBorder="1" applyAlignment="1">
      <alignment horizontal="center" vertical="center" wrapText="1"/>
    </xf>
    <xf numFmtId="14" fontId="0" fillId="0" borderId="8" xfId="1" applyNumberFormat="1" applyFont="1" applyBorder="1"/>
    <xf numFmtId="14" fontId="0" fillId="0" borderId="10" xfId="1" applyNumberFormat="1" applyFont="1" applyBorder="1"/>
    <xf numFmtId="43" fontId="0" fillId="0" borderId="8" xfId="1" applyFont="1" applyBorder="1"/>
    <xf numFmtId="43" fontId="0" fillId="0" borderId="10" xfId="1" applyFont="1" applyBorder="1"/>
    <xf numFmtId="43" fontId="0" fillId="0" borderId="9" xfId="1" applyFont="1" applyBorder="1"/>
    <xf numFmtId="0" fontId="0" fillId="0" borderId="4" xfId="0" applyNumberFormat="1" applyBorder="1"/>
    <xf numFmtId="14" fontId="0" fillId="0" borderId="0" xfId="0" applyNumberFormat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64" fontId="2" fillId="4" borderId="4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4" xfId="1" applyFont="1" applyBorder="1" applyProtection="1">
      <protection locked="0"/>
    </xf>
    <xf numFmtId="0" fontId="0" fillId="0" borderId="0" xfId="0" applyBorder="1" applyProtection="1">
      <protection locked="0"/>
    </xf>
    <xf numFmtId="43" fontId="0" fillId="0" borderId="0" xfId="1" applyFont="1" applyBorder="1" applyProtection="1">
      <protection locked="0"/>
    </xf>
    <xf numFmtId="164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43" fontId="2" fillId="4" borderId="7" xfId="1" applyFont="1" applyFill="1" applyBorder="1" applyAlignment="1" applyProtection="1">
      <alignment horizontal="center" vertical="center" wrapText="1"/>
      <protection locked="0"/>
    </xf>
    <xf numFmtId="164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5" xfId="0" applyNumberFormat="1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164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3" xfId="1" applyFont="1" applyBorder="1" applyProtection="1">
      <protection locked="0"/>
    </xf>
    <xf numFmtId="16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23" xfId="0" applyNumberFormat="1" applyFont="1" applyFill="1" applyBorder="1" applyAlignment="1" applyProtection="1">
      <alignment horizontal="left" vertical="top"/>
      <protection locked="0"/>
    </xf>
    <xf numFmtId="43" fontId="2" fillId="2" borderId="24" xfId="1" applyFont="1" applyFill="1" applyBorder="1" applyAlignment="1" applyProtection="1">
      <alignment horizontal="left" vertical="center"/>
      <protection locked="0"/>
    </xf>
    <xf numFmtId="43" fontId="2" fillId="2" borderId="24" xfId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 applyProtection="1">
      <protection locked="0"/>
    </xf>
    <xf numFmtId="164" fontId="0" fillId="0" borderId="5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1" xfId="1" applyFont="1" applyBorder="1" applyProtection="1">
      <protection locked="0"/>
    </xf>
    <xf numFmtId="164" fontId="2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164" fontId="2" fillId="2" borderId="26" xfId="0" applyNumberFormat="1" applyFont="1" applyFill="1" applyBorder="1" applyAlignment="1" applyProtection="1">
      <alignment horizontal="left" vertical="top" wrapText="1"/>
      <protection locked="0"/>
    </xf>
    <xf numFmtId="43" fontId="2" fillId="2" borderId="22" xfId="1" applyFont="1" applyFill="1" applyBorder="1" applyAlignment="1" applyProtection="1">
      <alignment horizontal="left" vertical="top" wrapText="1"/>
      <protection locked="0"/>
    </xf>
    <xf numFmtId="43" fontId="2" fillId="2" borderId="24" xfId="1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164" fontId="0" fillId="0" borderId="3" xfId="0" applyNumberFormat="1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64" fontId="2" fillId="3" borderId="18" xfId="0" applyNumberFormat="1" applyFont="1" applyFill="1" applyBorder="1" applyAlignment="1" applyProtection="1">
      <alignment horizontal="left" vertical="top" wrapText="1"/>
      <protection locked="0"/>
    </xf>
    <xf numFmtId="164" fontId="2" fillId="2" borderId="13" xfId="0" applyNumberFormat="1" applyFont="1" applyFill="1" applyBorder="1" applyAlignment="1" applyProtection="1">
      <alignment horizontal="left" vertical="top" wrapText="1"/>
      <protection locked="0"/>
    </xf>
    <xf numFmtId="43" fontId="2" fillId="2" borderId="11" xfId="1" applyFont="1" applyFill="1" applyBorder="1" applyAlignment="1" applyProtection="1">
      <alignment horizontal="left" vertical="top" wrapText="1"/>
      <protection locked="0"/>
    </xf>
    <xf numFmtId="43" fontId="2" fillId="2" borderId="2" xfId="1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43" fontId="0" fillId="0" borderId="5" xfId="1" applyFont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3" fontId="0" fillId="0" borderId="4" xfId="1" applyFont="1" applyBorder="1" applyProtection="1"/>
    <xf numFmtId="43" fontId="0" fillId="3" borderId="12" xfId="1" applyFont="1" applyFill="1" applyBorder="1" applyProtection="1"/>
    <xf numFmtId="43" fontId="0" fillId="2" borderId="6" xfId="1" applyFont="1" applyFill="1" applyBorder="1" applyProtection="1"/>
    <xf numFmtId="43" fontId="0" fillId="2" borderId="2" xfId="1" applyFont="1" applyFill="1" applyBorder="1" applyProtection="1"/>
    <xf numFmtId="0" fontId="2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1" applyNumberFormat="1" applyFont="1" applyBorder="1" applyProtection="1">
      <protection locked="0"/>
    </xf>
    <xf numFmtId="0" fontId="0" fillId="0" borderId="4" xfId="1" applyNumberFormat="1" applyFont="1" applyBorder="1" applyProtection="1">
      <protection locked="0"/>
    </xf>
    <xf numFmtId="0" fontId="2" fillId="2" borderId="25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" xfId="1" applyNumberFormat="1" applyFont="1" applyBorder="1" applyProtection="1">
      <protection locked="0"/>
    </xf>
    <xf numFmtId="0" fontId="2" fillId="2" borderId="25" xfId="1" applyNumberFormat="1" applyFont="1" applyFill="1" applyBorder="1" applyAlignment="1" applyProtection="1">
      <alignment horizontal="left" vertical="top" wrapText="1"/>
      <protection locked="0"/>
    </xf>
    <xf numFmtId="0" fontId="0" fillId="3" borderId="19" xfId="1" applyNumberFormat="1" applyFont="1" applyFill="1" applyBorder="1" applyProtection="1">
      <protection locked="0"/>
    </xf>
    <xf numFmtId="0" fontId="2" fillId="2" borderId="14" xfId="1" applyNumberFormat="1" applyFont="1" applyFill="1" applyBorder="1" applyAlignment="1" applyProtection="1">
      <alignment horizontal="left" vertical="top" wrapText="1"/>
      <protection locked="0"/>
    </xf>
    <xf numFmtId="0" fontId="0" fillId="0" borderId="5" xfId="0" applyNumberFormat="1" applyBorder="1" applyProtection="1">
      <protection locked="0"/>
    </xf>
    <xf numFmtId="43" fontId="2" fillId="2" borderId="11" xfId="1" applyFont="1" applyFill="1" applyBorder="1" applyAlignment="1" applyProtection="1">
      <alignment horizontal="center" vertical="center" wrapText="1"/>
      <protection locked="0"/>
    </xf>
    <xf numFmtId="43" fontId="2" fillId="2" borderId="22" xfId="1" applyFont="1" applyFill="1" applyBorder="1" applyAlignment="1" applyProtection="1">
      <alignment horizontal="left" vertical="center" wrapText="1"/>
      <protection locked="0"/>
    </xf>
    <xf numFmtId="43" fontId="0" fillId="2" borderId="11" xfId="1" applyFont="1" applyFill="1" applyBorder="1" applyProtection="1"/>
    <xf numFmtId="0" fontId="0" fillId="0" borderId="9" xfId="0" applyBorder="1" applyAlignment="1" applyProtection="1">
      <alignment horizontal="center" vertical="top"/>
      <protection locked="0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workbookViewId="0">
      <selection activeCell="A6" sqref="A6"/>
    </sheetView>
  </sheetViews>
  <sheetFormatPr defaultColWidth="8.81640625" defaultRowHeight="14.5" x14ac:dyDescent="0.35"/>
  <cols>
    <col min="1" max="1" width="58.453125" style="54" customWidth="1"/>
    <col min="2" max="2" width="20.54296875" style="55" customWidth="1"/>
    <col min="3" max="3" width="21.08984375" style="54" customWidth="1"/>
    <col min="4" max="4" width="27.08984375" style="54" customWidth="1"/>
    <col min="5" max="5" width="26.26953125" style="54" customWidth="1"/>
    <col min="6" max="6" width="41.1796875" style="54" customWidth="1"/>
    <col min="7" max="7" width="8.81640625" style="54"/>
    <col min="8" max="8" width="9.08984375" style="54" bestFit="1" customWidth="1"/>
    <col min="9" max="16384" width="8.81640625" style="54"/>
  </cols>
  <sheetData>
    <row r="1" spans="1:6" x14ac:dyDescent="0.35">
      <c r="A1" s="54" t="s">
        <v>225</v>
      </c>
    </row>
    <row r="2" spans="1:6" x14ac:dyDescent="0.35">
      <c r="A2" s="54" t="s">
        <v>224</v>
      </c>
    </row>
    <row r="3" spans="1:6" x14ac:dyDescent="0.35">
      <c r="A3" s="54" t="s">
        <v>227</v>
      </c>
    </row>
    <row r="4" spans="1:6" x14ac:dyDescent="0.35">
      <c r="A4" s="54" t="s">
        <v>228</v>
      </c>
    </row>
    <row r="5" spans="1:6" x14ac:dyDescent="0.35">
      <c r="A5" s="54" t="s">
        <v>229</v>
      </c>
    </row>
    <row r="7" spans="1:6" x14ac:dyDescent="0.35">
      <c r="A7" s="56" t="s">
        <v>10</v>
      </c>
      <c r="B7" s="57"/>
    </row>
    <row r="9" spans="1:6" x14ac:dyDescent="0.35">
      <c r="A9" s="56" t="s">
        <v>217</v>
      </c>
      <c r="B9" s="95">
        <f>E48*0.25</f>
        <v>0</v>
      </c>
    </row>
    <row r="10" spans="1:6" x14ac:dyDescent="0.35">
      <c r="A10" s="56" t="s">
        <v>196</v>
      </c>
      <c r="B10" s="95">
        <f>E45*0.2</f>
        <v>0</v>
      </c>
    </row>
    <row r="11" spans="1:6" x14ac:dyDescent="0.35">
      <c r="A11" s="58"/>
      <c r="B11" s="59"/>
    </row>
    <row r="12" spans="1:6" ht="15" thickBot="1" x14ac:dyDescent="0.4"/>
    <row r="13" spans="1:6" ht="43.5" customHeight="1" thickBot="1" x14ac:dyDescent="0.4">
      <c r="A13" s="60" t="s">
        <v>0</v>
      </c>
      <c r="B13" s="61" t="s">
        <v>11</v>
      </c>
      <c r="C13" s="62" t="s">
        <v>12</v>
      </c>
      <c r="D13" s="62" t="s">
        <v>8</v>
      </c>
      <c r="E13" s="62" t="s">
        <v>226</v>
      </c>
      <c r="F13" s="63" t="s">
        <v>17</v>
      </c>
    </row>
    <row r="14" spans="1:6" ht="16" customHeight="1" thickBot="1" x14ac:dyDescent="0.4">
      <c r="A14" s="64" t="s">
        <v>211</v>
      </c>
      <c r="B14" s="65"/>
      <c r="C14" s="65"/>
      <c r="D14" s="65"/>
      <c r="E14" s="108"/>
      <c r="F14" s="99"/>
    </row>
    <row r="15" spans="1:6" ht="16" customHeight="1" x14ac:dyDescent="0.35">
      <c r="A15" s="66" t="s">
        <v>1</v>
      </c>
      <c r="B15" s="67">
        <v>2</v>
      </c>
      <c r="C15" s="67">
        <v>200</v>
      </c>
      <c r="D15" s="67">
        <f>B15*C15</f>
        <v>400</v>
      </c>
      <c r="E15" s="67"/>
      <c r="F15" s="100"/>
    </row>
    <row r="16" spans="1:6" ht="16" customHeight="1" x14ac:dyDescent="0.35">
      <c r="A16" s="68" t="s">
        <v>2</v>
      </c>
      <c r="B16" s="57">
        <v>1</v>
      </c>
      <c r="C16" s="57">
        <v>2620</v>
      </c>
      <c r="D16" s="57">
        <f>B16*C16</f>
        <v>2620</v>
      </c>
      <c r="E16" s="57"/>
      <c r="F16" s="101"/>
    </row>
    <row r="17" spans="1:8" ht="16" customHeight="1" x14ac:dyDescent="0.35">
      <c r="A17" s="68"/>
      <c r="B17" s="57"/>
      <c r="C17" s="57"/>
      <c r="D17" s="57">
        <f t="shared" ref="D17:D19" si="0">B17*C17</f>
        <v>0</v>
      </c>
      <c r="E17" s="57"/>
      <c r="F17" s="101"/>
    </row>
    <row r="18" spans="1:8" ht="16" customHeight="1" x14ac:dyDescent="0.35">
      <c r="A18" s="68"/>
      <c r="B18" s="57"/>
      <c r="C18" s="57"/>
      <c r="D18" s="57">
        <f t="shared" si="0"/>
        <v>0</v>
      </c>
      <c r="E18" s="57"/>
      <c r="F18" s="101"/>
    </row>
    <row r="19" spans="1:8" ht="16" customHeight="1" x14ac:dyDescent="0.35">
      <c r="A19" s="68"/>
      <c r="B19" s="57"/>
      <c r="C19" s="57"/>
      <c r="D19" s="57">
        <f t="shared" si="0"/>
        <v>0</v>
      </c>
      <c r="E19" s="57"/>
      <c r="F19" s="101"/>
    </row>
    <row r="20" spans="1:8" ht="16" customHeight="1" thickBot="1" x14ac:dyDescent="0.4">
      <c r="A20" s="69" t="s">
        <v>215</v>
      </c>
      <c r="B20" s="70"/>
      <c r="C20" s="71"/>
      <c r="D20" s="71"/>
      <c r="E20" s="109"/>
      <c r="F20" s="102"/>
      <c r="H20" s="72"/>
    </row>
    <row r="21" spans="1:8" ht="16" customHeight="1" x14ac:dyDescent="0.35">
      <c r="A21" s="66" t="s">
        <v>13</v>
      </c>
      <c r="B21" s="67">
        <v>30</v>
      </c>
      <c r="C21" s="67">
        <v>40</v>
      </c>
      <c r="D21" s="67">
        <v>5600</v>
      </c>
      <c r="E21" s="67"/>
      <c r="F21" s="100"/>
    </row>
    <row r="22" spans="1:8" ht="16" customHeight="1" x14ac:dyDescent="0.35">
      <c r="A22" s="66" t="s">
        <v>3</v>
      </c>
      <c r="B22" s="57">
        <v>30</v>
      </c>
      <c r="C22" s="57">
        <v>7</v>
      </c>
      <c r="D22" s="57">
        <v>2000</v>
      </c>
      <c r="E22" s="57"/>
      <c r="F22" s="101"/>
    </row>
    <row r="23" spans="1:8" ht="16" customHeight="1" x14ac:dyDescent="0.35">
      <c r="A23" s="73" t="s">
        <v>4</v>
      </c>
      <c r="B23" s="74">
        <v>10</v>
      </c>
      <c r="C23" s="74">
        <v>105</v>
      </c>
      <c r="D23" s="74">
        <v>2000</v>
      </c>
      <c r="E23" s="74"/>
      <c r="F23" s="103"/>
    </row>
    <row r="24" spans="1:8" ht="16" customHeight="1" x14ac:dyDescent="0.35">
      <c r="A24" s="68"/>
      <c r="B24" s="57"/>
      <c r="C24" s="57"/>
      <c r="D24" s="57">
        <f>B24*C24</f>
        <v>0</v>
      </c>
      <c r="E24" s="57"/>
      <c r="F24" s="101"/>
    </row>
    <row r="25" spans="1:8" ht="16" customHeight="1" x14ac:dyDescent="0.35">
      <c r="A25" s="68"/>
      <c r="B25" s="57"/>
      <c r="C25" s="57"/>
      <c r="D25" s="57">
        <f>B25*C25</f>
        <v>0</v>
      </c>
      <c r="E25" s="57"/>
      <c r="F25" s="101"/>
    </row>
    <row r="26" spans="1:8" ht="16" customHeight="1" thickBot="1" x14ac:dyDescent="0.4">
      <c r="A26" s="75" t="s">
        <v>213</v>
      </c>
      <c r="B26" s="71"/>
      <c r="C26" s="71"/>
      <c r="D26" s="71"/>
      <c r="E26" s="109"/>
      <c r="F26" s="102"/>
    </row>
    <row r="27" spans="1:8" ht="16" customHeight="1" x14ac:dyDescent="0.35">
      <c r="A27" s="76" t="s">
        <v>5</v>
      </c>
      <c r="B27" s="67">
        <v>1</v>
      </c>
      <c r="C27" s="67">
        <v>2000</v>
      </c>
      <c r="D27" s="67">
        <f t="shared" ref="D27:D32" si="1">B27*C27</f>
        <v>2000</v>
      </c>
      <c r="E27" s="67"/>
      <c r="F27" s="100"/>
    </row>
    <row r="28" spans="1:8" ht="16" customHeight="1" x14ac:dyDescent="0.35">
      <c r="A28" s="77" t="s">
        <v>14</v>
      </c>
      <c r="B28" s="57">
        <v>1</v>
      </c>
      <c r="C28" s="57">
        <v>1500</v>
      </c>
      <c r="D28" s="57">
        <f t="shared" si="1"/>
        <v>1500</v>
      </c>
      <c r="E28" s="57"/>
      <c r="F28" s="101"/>
    </row>
    <row r="29" spans="1:8" ht="16" customHeight="1" x14ac:dyDescent="0.35">
      <c r="A29" s="78" t="s">
        <v>6</v>
      </c>
      <c r="B29" s="74">
        <v>1</v>
      </c>
      <c r="C29" s="74">
        <v>400</v>
      </c>
      <c r="D29" s="74">
        <f t="shared" si="1"/>
        <v>400</v>
      </c>
      <c r="E29" s="74"/>
      <c r="F29" s="103"/>
    </row>
    <row r="30" spans="1:8" ht="16" customHeight="1" x14ac:dyDescent="0.35">
      <c r="A30" s="79"/>
      <c r="B30" s="57"/>
      <c r="C30" s="57"/>
      <c r="D30" s="57">
        <f t="shared" si="1"/>
        <v>0</v>
      </c>
      <c r="E30" s="57"/>
      <c r="F30" s="101"/>
    </row>
    <row r="31" spans="1:8" ht="16" customHeight="1" x14ac:dyDescent="0.35">
      <c r="A31" s="79"/>
      <c r="B31" s="57"/>
      <c r="C31" s="57"/>
      <c r="D31" s="57">
        <f t="shared" si="1"/>
        <v>0</v>
      </c>
      <c r="E31" s="57"/>
      <c r="F31" s="101"/>
    </row>
    <row r="32" spans="1:8" ht="16" customHeight="1" x14ac:dyDescent="0.35">
      <c r="A32" s="79"/>
      <c r="B32" s="57"/>
      <c r="C32" s="57"/>
      <c r="D32" s="57">
        <f t="shared" si="1"/>
        <v>0</v>
      </c>
      <c r="E32" s="57"/>
      <c r="F32" s="101"/>
    </row>
    <row r="33" spans="1:6" ht="16" customHeight="1" thickBot="1" x14ac:dyDescent="0.4">
      <c r="A33" s="80" t="s">
        <v>214</v>
      </c>
      <c r="B33" s="81"/>
      <c r="C33" s="81"/>
      <c r="D33" s="82"/>
      <c r="E33" s="81"/>
      <c r="F33" s="104"/>
    </row>
    <row r="34" spans="1:6" ht="16" customHeight="1" x14ac:dyDescent="0.35">
      <c r="A34" s="77" t="s">
        <v>18</v>
      </c>
      <c r="B34" s="67">
        <v>1</v>
      </c>
      <c r="C34" s="67">
        <v>2000</v>
      </c>
      <c r="D34" s="67">
        <f>B34*C34</f>
        <v>2000</v>
      </c>
      <c r="E34" s="67"/>
      <c r="F34" s="100"/>
    </row>
    <row r="35" spans="1:6" ht="16.5" customHeight="1" x14ac:dyDescent="0.35">
      <c r="A35" s="111" t="s">
        <v>19</v>
      </c>
      <c r="B35" s="57">
        <v>1</v>
      </c>
      <c r="C35" s="57">
        <v>2100</v>
      </c>
      <c r="D35" s="57">
        <f>B35*C35</f>
        <v>2100</v>
      </c>
      <c r="E35" s="57"/>
      <c r="F35" s="101"/>
    </row>
    <row r="36" spans="1:6" ht="16" customHeight="1" x14ac:dyDescent="0.35">
      <c r="A36" s="83" t="s">
        <v>7</v>
      </c>
      <c r="B36" s="57">
        <v>1</v>
      </c>
      <c r="C36" s="57">
        <v>400</v>
      </c>
      <c r="D36" s="57">
        <f>B36*C36</f>
        <v>400</v>
      </c>
      <c r="E36" s="57"/>
      <c r="F36" s="101"/>
    </row>
    <row r="37" spans="1:6" ht="16" customHeight="1" x14ac:dyDescent="0.35">
      <c r="A37" s="84" t="s">
        <v>15</v>
      </c>
      <c r="B37" s="57">
        <v>1</v>
      </c>
      <c r="C37" s="57">
        <v>500</v>
      </c>
      <c r="D37" s="57">
        <f t="shared" ref="D37:D38" si="2">B37*C37</f>
        <v>500</v>
      </c>
      <c r="E37" s="57"/>
      <c r="F37" s="101"/>
    </row>
    <row r="38" spans="1:6" ht="16" customHeight="1" x14ac:dyDescent="0.35">
      <c r="A38" s="85" t="s">
        <v>16</v>
      </c>
      <c r="B38" s="57"/>
      <c r="C38" s="57"/>
      <c r="D38" s="57">
        <f t="shared" si="2"/>
        <v>0</v>
      </c>
      <c r="E38" s="57"/>
      <c r="F38" s="101"/>
    </row>
    <row r="39" spans="1:6" ht="16" customHeight="1" x14ac:dyDescent="0.35">
      <c r="A39" s="86"/>
      <c r="B39" s="57"/>
      <c r="C39" s="57"/>
      <c r="D39" s="57">
        <f t="shared" ref="D39:D44" si="3">B39*C39</f>
        <v>0</v>
      </c>
      <c r="E39" s="57"/>
      <c r="F39" s="101"/>
    </row>
    <row r="40" spans="1:6" ht="16" customHeight="1" x14ac:dyDescent="0.35">
      <c r="A40" s="86"/>
      <c r="B40" s="57"/>
      <c r="C40" s="57"/>
      <c r="D40" s="57">
        <f t="shared" si="3"/>
        <v>0</v>
      </c>
      <c r="E40" s="57"/>
      <c r="F40" s="101"/>
    </row>
    <row r="41" spans="1:6" ht="16" customHeight="1" x14ac:dyDescent="0.35">
      <c r="A41" s="86"/>
      <c r="B41" s="57"/>
      <c r="C41" s="57"/>
      <c r="D41" s="57">
        <f t="shared" si="3"/>
        <v>0</v>
      </c>
      <c r="E41" s="57"/>
      <c r="F41" s="101"/>
    </row>
    <row r="42" spans="1:6" ht="16" customHeight="1" x14ac:dyDescent="0.35">
      <c r="A42" s="86"/>
      <c r="B42" s="57"/>
      <c r="C42" s="57"/>
      <c r="D42" s="57">
        <f t="shared" si="3"/>
        <v>0</v>
      </c>
      <c r="E42" s="57"/>
      <c r="F42" s="101"/>
    </row>
    <row r="43" spans="1:6" ht="16" customHeight="1" x14ac:dyDescent="0.35">
      <c r="A43" s="86"/>
      <c r="B43" s="57"/>
      <c r="C43" s="57"/>
      <c r="D43" s="57">
        <f t="shared" si="3"/>
        <v>0</v>
      </c>
      <c r="E43" s="57"/>
      <c r="F43" s="101"/>
    </row>
    <row r="44" spans="1:6" ht="16" customHeight="1" x14ac:dyDescent="0.35">
      <c r="A44" s="86"/>
      <c r="B44" s="57"/>
      <c r="C44" s="57"/>
      <c r="D44" s="57">
        <f t="shared" si="3"/>
        <v>0</v>
      </c>
      <c r="E44" s="57"/>
      <c r="F44" s="101"/>
    </row>
    <row r="45" spans="1:6" ht="16" customHeight="1" thickBot="1" x14ac:dyDescent="0.4">
      <c r="A45" s="87" t="s">
        <v>21</v>
      </c>
      <c r="B45" s="96">
        <f>SUM(B15:B44)</f>
        <v>80</v>
      </c>
      <c r="C45" s="96">
        <f>SUM(C15:C44)</f>
        <v>11872</v>
      </c>
      <c r="D45" s="96">
        <f>SUM(D15:D44)</f>
        <v>21520</v>
      </c>
      <c r="E45" s="96">
        <f>SUM(E14:E44)</f>
        <v>0</v>
      </c>
      <c r="F45" s="105"/>
    </row>
    <row r="46" spans="1:6" ht="16" customHeight="1" thickBot="1" x14ac:dyDescent="0.4">
      <c r="A46" s="88" t="s">
        <v>222</v>
      </c>
      <c r="B46" s="89"/>
      <c r="C46" s="89"/>
      <c r="D46" s="90"/>
      <c r="E46" s="89"/>
      <c r="F46" s="106"/>
    </row>
    <row r="47" spans="1:6" ht="16" customHeight="1" thickBot="1" x14ac:dyDescent="0.4">
      <c r="A47" s="91" t="s">
        <v>223</v>
      </c>
      <c r="B47" s="59"/>
      <c r="C47" s="59"/>
      <c r="D47" s="92">
        <v>2500</v>
      </c>
      <c r="E47" s="92"/>
      <c r="F47" s="107"/>
    </row>
    <row r="48" spans="1:6" ht="16" customHeight="1" thickBot="1" x14ac:dyDescent="0.4">
      <c r="A48" s="93" t="s">
        <v>20</v>
      </c>
      <c r="B48" s="97">
        <f>SUM(B14:B46)</f>
        <v>160</v>
      </c>
      <c r="C48" s="97">
        <f>SUM(C14:C46)</f>
        <v>23744</v>
      </c>
      <c r="D48" s="98">
        <f>D47+D45</f>
        <v>24020</v>
      </c>
      <c r="E48" s="110">
        <f>E47+E45</f>
        <v>0</v>
      </c>
      <c r="F48" s="94"/>
    </row>
  </sheetData>
  <sheetProtection password="EA4B" sheet="1" objects="1" scenarios="1"/>
  <conditionalFormatting sqref="D47:E47">
    <cfRule type="cellIs" dxfId="3" priority="2" operator="greaterThan">
      <formula>$B$10</formula>
    </cfRule>
    <cfRule type="cellIs" dxfId="2" priority="3" operator="greaterThan">
      <formula>$B$10</formula>
    </cfRule>
  </conditionalFormatting>
  <dataValidations count="1">
    <dataValidation errorStyle="warning" allowBlank="1" showInputMessage="1" sqref="D47:E47" xr:uid="{00000000-0002-0000-00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'Data Validation'!$B$2:$B$5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workbookViewId="0">
      <selection activeCell="B7" sqref="B7"/>
    </sheetView>
  </sheetViews>
  <sheetFormatPr defaultRowHeight="14.5" x14ac:dyDescent="0.35"/>
  <cols>
    <col min="1" max="1" width="78.36328125" bestFit="1" customWidth="1"/>
    <col min="2" max="2" width="26.453125" customWidth="1"/>
    <col min="3" max="3" width="14.1796875" customWidth="1"/>
    <col min="4" max="4" width="13.453125" customWidth="1"/>
    <col min="5" max="5" width="15.90625" customWidth="1"/>
    <col min="6" max="7" width="20.1796875" customWidth="1"/>
    <col min="8" max="8" width="21.81640625" customWidth="1"/>
    <col min="9" max="9" width="23.36328125" customWidth="1"/>
  </cols>
  <sheetData>
    <row r="1" spans="1:9" x14ac:dyDescent="0.35">
      <c r="A1" t="s">
        <v>9</v>
      </c>
    </row>
    <row r="2" spans="1:9" x14ac:dyDescent="0.35">
      <c r="A2" t="s">
        <v>206</v>
      </c>
    </row>
    <row r="3" spans="1:9" x14ac:dyDescent="0.35">
      <c r="A3" t="s">
        <v>207</v>
      </c>
    </row>
    <row r="4" spans="1:9" x14ac:dyDescent="0.35">
      <c r="A4" t="s">
        <v>208</v>
      </c>
    </row>
    <row r="5" spans="1:9" x14ac:dyDescent="0.35">
      <c r="A5" t="s">
        <v>218</v>
      </c>
    </row>
    <row r="7" spans="1:9" x14ac:dyDescent="0.35">
      <c r="A7" s="31" t="s">
        <v>10</v>
      </c>
      <c r="B7" s="30"/>
    </row>
    <row r="8" spans="1:9" x14ac:dyDescent="0.35">
      <c r="A8" s="31" t="s">
        <v>22</v>
      </c>
      <c r="B8" s="11"/>
    </row>
    <row r="10" spans="1:9" x14ac:dyDescent="0.35">
      <c r="A10" s="31" t="s">
        <v>209</v>
      </c>
      <c r="B10" s="45">
        <f>G38*0.2</f>
        <v>0</v>
      </c>
    </row>
    <row r="11" spans="1:9" x14ac:dyDescent="0.35">
      <c r="A11" s="31" t="s">
        <v>210</v>
      </c>
      <c r="B11" s="45">
        <f>G41*0.25</f>
        <v>0</v>
      </c>
    </row>
    <row r="12" spans="1:9" ht="15" thickBot="1" x14ac:dyDescent="0.4"/>
    <row r="13" spans="1:9" ht="62.5" customHeight="1" thickBot="1" x14ac:dyDescent="0.4">
      <c r="A13" s="28" t="s">
        <v>0</v>
      </c>
      <c r="B13" s="32" t="s">
        <v>197</v>
      </c>
      <c r="C13" s="43" t="s">
        <v>199</v>
      </c>
      <c r="D13" s="43" t="s">
        <v>200</v>
      </c>
      <c r="E13" s="44" t="s">
        <v>201</v>
      </c>
      <c r="F13" s="44" t="s">
        <v>202</v>
      </c>
      <c r="G13" s="44" t="s">
        <v>205</v>
      </c>
      <c r="H13" s="29" t="s">
        <v>204</v>
      </c>
      <c r="I13" s="29" t="s">
        <v>203</v>
      </c>
    </row>
    <row r="14" spans="1:9" ht="15" thickBot="1" x14ac:dyDescent="0.4">
      <c r="A14" s="6" t="s">
        <v>216</v>
      </c>
      <c r="B14" s="33">
        <f>'Budget Table Request'!D15+'Budget Table Request'!D16</f>
        <v>3020</v>
      </c>
      <c r="C14" s="7"/>
      <c r="D14" s="7"/>
      <c r="E14" s="46"/>
      <c r="F14" s="8"/>
      <c r="G14" s="8"/>
      <c r="H14" s="8"/>
      <c r="I14" s="8"/>
    </row>
    <row r="15" spans="1:9" ht="25.5" customHeight="1" x14ac:dyDescent="0.35">
      <c r="A15" s="19" t="s">
        <v>1</v>
      </c>
      <c r="B15" s="19"/>
      <c r="C15" s="9"/>
      <c r="D15" s="9"/>
      <c r="E15" s="49"/>
      <c r="F15" s="11"/>
      <c r="G15" s="11"/>
      <c r="H15" s="52"/>
      <c r="I15" s="30"/>
    </row>
    <row r="16" spans="1:9" ht="25.5" customHeight="1" thickBot="1" x14ac:dyDescent="0.4">
      <c r="A16" s="21" t="s">
        <v>2</v>
      </c>
      <c r="B16" s="21"/>
      <c r="C16" s="10"/>
      <c r="D16" s="10"/>
      <c r="E16" s="48"/>
      <c r="F16" s="11"/>
      <c r="G16" s="11"/>
      <c r="H16" s="30"/>
      <c r="I16" s="30"/>
    </row>
    <row r="17" spans="1:9" ht="25.5" customHeight="1" thickBot="1" x14ac:dyDescent="0.4">
      <c r="A17" s="5" t="s">
        <v>212</v>
      </c>
      <c r="B17" s="34">
        <f>'Budget Table Request'!D21+'Budget Table Request'!D22+'Budget Table Request'!D23</f>
        <v>9600</v>
      </c>
      <c r="C17" s="12"/>
      <c r="D17" s="12"/>
      <c r="E17" s="13"/>
      <c r="F17" s="13"/>
      <c r="G17" s="13"/>
      <c r="H17" s="13"/>
      <c r="I17" s="13"/>
    </row>
    <row r="18" spans="1:9" ht="25.5" customHeight="1" x14ac:dyDescent="0.35">
      <c r="A18" s="19" t="s">
        <v>13</v>
      </c>
      <c r="B18" s="19"/>
      <c r="C18" s="9"/>
      <c r="D18" s="9"/>
      <c r="E18" s="47"/>
      <c r="F18" s="11"/>
      <c r="G18" s="11"/>
      <c r="H18" s="30"/>
      <c r="I18" s="30"/>
    </row>
    <row r="19" spans="1:9" ht="25.5" customHeight="1" x14ac:dyDescent="0.35">
      <c r="A19" s="19" t="s">
        <v>3</v>
      </c>
      <c r="B19" s="19"/>
      <c r="C19" s="11"/>
      <c r="D19" s="11"/>
      <c r="E19" s="51"/>
      <c r="F19" s="11"/>
      <c r="G19" s="11"/>
      <c r="H19" s="30"/>
      <c r="I19" s="30"/>
    </row>
    <row r="20" spans="1:9" ht="25.5" customHeight="1" thickBot="1" x14ac:dyDescent="0.4">
      <c r="A20" s="20" t="s">
        <v>4</v>
      </c>
      <c r="B20" s="20"/>
      <c r="C20" s="10"/>
      <c r="D20" s="10"/>
      <c r="E20" s="50"/>
      <c r="F20" s="11"/>
      <c r="G20" s="11"/>
      <c r="H20" s="30"/>
      <c r="I20" s="30"/>
    </row>
    <row r="21" spans="1:9" ht="25.5" customHeight="1" thickBot="1" x14ac:dyDescent="0.4">
      <c r="A21" s="4" t="s">
        <v>213</v>
      </c>
      <c r="B21" s="35">
        <f>'Budget Table Request'!D27+'Budget Table Request'!D28+'Budget Table Request'!D29</f>
        <v>3900</v>
      </c>
      <c r="C21" s="12"/>
      <c r="D21" s="12"/>
      <c r="E21" s="13"/>
      <c r="F21" s="13"/>
      <c r="G21" s="13"/>
      <c r="H21" s="13"/>
      <c r="I21" s="13"/>
    </row>
    <row r="22" spans="1:9" ht="25.5" customHeight="1" x14ac:dyDescent="0.35">
      <c r="A22" s="1" t="s">
        <v>5</v>
      </c>
      <c r="B22" s="1"/>
      <c r="C22" s="9"/>
      <c r="D22" s="9"/>
      <c r="E22" s="49"/>
      <c r="F22" s="11"/>
      <c r="G22" s="11"/>
      <c r="H22" s="30"/>
      <c r="I22" s="30"/>
    </row>
    <row r="23" spans="1:9" ht="25.5" customHeight="1" x14ac:dyDescent="0.35">
      <c r="A23" s="2" t="s">
        <v>14</v>
      </c>
      <c r="B23" s="2"/>
      <c r="C23" s="11"/>
      <c r="D23" s="11"/>
      <c r="E23" s="51"/>
      <c r="F23" s="11"/>
      <c r="G23" s="11"/>
      <c r="H23" s="30"/>
      <c r="I23" s="30"/>
    </row>
    <row r="24" spans="1:9" ht="25.5" customHeight="1" x14ac:dyDescent="0.35">
      <c r="A24" s="16" t="s">
        <v>6</v>
      </c>
      <c r="B24" s="16"/>
      <c r="C24" s="10"/>
      <c r="D24" s="10"/>
      <c r="E24" s="50"/>
      <c r="F24" s="11"/>
      <c r="G24" s="11"/>
      <c r="H24" s="30"/>
      <c r="I24" s="30"/>
    </row>
    <row r="25" spans="1:9" x14ac:dyDescent="0.35">
      <c r="A25" s="37" t="s">
        <v>214</v>
      </c>
      <c r="B25" s="38">
        <f>'Budget Table Request'!D34+'Budget Table Request'!D35+'Budget Table Request'!D36+'Budget Table Request'!D37+'Budget Table Request'!D38+'Budget Table Request'!D39+'Budget Table Request'!D40+'Budget Table Request'!D41+'Budget Table Request'!D42+'Budget Table Request'!D43+'Budget Table Request'!D44</f>
        <v>5000</v>
      </c>
      <c r="C25" s="39"/>
      <c r="D25" s="40"/>
      <c r="E25" s="41"/>
      <c r="F25" s="41"/>
      <c r="G25" s="41"/>
      <c r="H25" s="41"/>
      <c r="I25" s="41"/>
    </row>
    <row r="26" spans="1:9" x14ac:dyDescent="0.35">
      <c r="A26" s="30" t="s">
        <v>18</v>
      </c>
      <c r="B26" s="30"/>
      <c r="C26" s="11"/>
      <c r="D26" s="11"/>
      <c r="E26" s="11"/>
      <c r="F26" s="11"/>
      <c r="G26" s="11"/>
      <c r="H26" s="30"/>
      <c r="I26" s="30"/>
    </row>
    <row r="27" spans="1:9" x14ac:dyDescent="0.35">
      <c r="A27" s="30" t="s">
        <v>19</v>
      </c>
      <c r="B27" s="30"/>
      <c r="C27" s="11"/>
      <c r="D27" s="11"/>
      <c r="E27" s="11"/>
      <c r="F27" s="11"/>
      <c r="G27" s="11"/>
      <c r="H27" s="30"/>
      <c r="I27" s="30"/>
    </row>
    <row r="28" spans="1:9" x14ac:dyDescent="0.35">
      <c r="A28" s="30" t="s">
        <v>7</v>
      </c>
      <c r="B28" s="30"/>
      <c r="C28" s="11"/>
      <c r="D28" s="11"/>
      <c r="E28" s="11"/>
      <c r="F28" s="11"/>
      <c r="G28" s="11"/>
      <c r="H28" s="30"/>
      <c r="I28" s="30"/>
    </row>
    <row r="29" spans="1:9" x14ac:dyDescent="0.35">
      <c r="A29" s="30" t="s">
        <v>15</v>
      </c>
      <c r="B29" s="30"/>
      <c r="C29" s="11"/>
      <c r="D29" s="11"/>
      <c r="E29" s="11"/>
      <c r="F29" s="11"/>
      <c r="G29" s="11"/>
      <c r="H29" s="30"/>
      <c r="I29" s="30"/>
    </row>
    <row r="30" spans="1:9" x14ac:dyDescent="0.35">
      <c r="A30" s="30" t="s">
        <v>16</v>
      </c>
      <c r="B30" s="30"/>
      <c r="C30" s="11"/>
      <c r="D30" s="11"/>
      <c r="E30" s="11"/>
      <c r="F30" s="11"/>
      <c r="G30" s="11"/>
      <c r="H30" s="30"/>
      <c r="I30" s="30"/>
    </row>
    <row r="31" spans="1:9" x14ac:dyDescent="0.35">
      <c r="A31" s="30"/>
      <c r="B31" s="30"/>
      <c r="C31" s="11"/>
      <c r="D31" s="11"/>
      <c r="E31" s="11"/>
      <c r="F31" s="11"/>
      <c r="G31" s="11"/>
      <c r="H31" s="30"/>
      <c r="I31" s="30"/>
    </row>
    <row r="32" spans="1:9" x14ac:dyDescent="0.35">
      <c r="A32" s="30"/>
      <c r="B32" s="30"/>
      <c r="C32" s="11"/>
      <c r="D32" s="11"/>
      <c r="E32" s="11"/>
      <c r="F32" s="11"/>
      <c r="G32" s="11"/>
      <c r="H32" s="30"/>
      <c r="I32" s="30"/>
    </row>
    <row r="33" spans="1:9" x14ac:dyDescent="0.35">
      <c r="A33" s="30"/>
      <c r="B33" s="30"/>
      <c r="C33" s="11"/>
      <c r="D33" s="11"/>
      <c r="E33" s="11"/>
      <c r="F33" s="11"/>
      <c r="G33" s="11"/>
      <c r="H33" s="30"/>
      <c r="I33" s="30"/>
    </row>
    <row r="34" spans="1:9" x14ac:dyDescent="0.35">
      <c r="A34" s="30"/>
      <c r="B34" s="30"/>
      <c r="C34" s="11"/>
      <c r="D34" s="11"/>
      <c r="E34" s="11"/>
      <c r="F34" s="11"/>
      <c r="G34" s="11"/>
      <c r="H34" s="30"/>
      <c r="I34" s="30"/>
    </row>
    <row r="35" spans="1:9" x14ac:dyDescent="0.35">
      <c r="A35" s="30"/>
      <c r="B35" s="30"/>
      <c r="C35" s="11"/>
      <c r="D35" s="11"/>
      <c r="E35" s="11"/>
      <c r="F35" s="11"/>
      <c r="G35" s="11"/>
      <c r="H35" s="30"/>
      <c r="I35" s="30"/>
    </row>
    <row r="36" spans="1:9" x14ac:dyDescent="0.35">
      <c r="A36" s="30"/>
      <c r="B36" s="30"/>
      <c r="C36" s="11"/>
      <c r="D36" s="11"/>
      <c r="E36" s="11"/>
      <c r="F36" s="11"/>
      <c r="G36" s="11"/>
      <c r="H36" s="30"/>
      <c r="I36" s="30"/>
    </row>
    <row r="37" spans="1:9" x14ac:dyDescent="0.35">
      <c r="A37" s="30"/>
      <c r="B37" s="30"/>
      <c r="C37" s="11"/>
      <c r="D37" s="11"/>
      <c r="E37" s="11"/>
      <c r="F37" s="11"/>
      <c r="G37" s="11"/>
      <c r="H37" s="30"/>
      <c r="I37" s="30"/>
    </row>
    <row r="38" spans="1:9" ht="15" thickBot="1" x14ac:dyDescent="0.4">
      <c r="A38" s="25" t="s">
        <v>21</v>
      </c>
      <c r="B38" s="25">
        <f>SUM(B14:B37)</f>
        <v>21520</v>
      </c>
      <c r="C38" s="26">
        <f>SUM(C14:C37)</f>
        <v>0</v>
      </c>
      <c r="D38" s="26"/>
      <c r="E38" s="27"/>
      <c r="F38" s="26">
        <f>SUM(F14:F37)</f>
        <v>0</v>
      </c>
      <c r="G38" s="26">
        <f>SUM(G14:G37)</f>
        <v>0</v>
      </c>
      <c r="H38" s="26"/>
      <c r="I38" s="27"/>
    </row>
    <row r="39" spans="1:9" ht="15" thickBot="1" x14ac:dyDescent="0.4">
      <c r="A39" s="3" t="s">
        <v>222</v>
      </c>
      <c r="B39" s="14"/>
      <c r="C39" s="14"/>
      <c r="D39" s="18"/>
      <c r="E39" s="15"/>
      <c r="F39" s="36"/>
      <c r="G39" s="36"/>
      <c r="H39" s="36"/>
      <c r="I39" s="36"/>
    </row>
    <row r="40" spans="1:9" ht="15" thickBot="1" x14ac:dyDescent="0.4">
      <c r="A40" s="91" t="s">
        <v>223</v>
      </c>
      <c r="B40" s="23">
        <v>0</v>
      </c>
      <c r="C40" s="22"/>
      <c r="D40" s="17"/>
      <c r="E40" s="24"/>
      <c r="F40" s="30"/>
      <c r="G40" s="30"/>
      <c r="H40" s="30"/>
      <c r="I40" s="30"/>
    </row>
    <row r="41" spans="1:9" ht="15" thickBot="1" x14ac:dyDescent="0.4">
      <c r="A41" s="3" t="s">
        <v>198</v>
      </c>
      <c r="B41" s="14">
        <f>B40+B38</f>
        <v>21520</v>
      </c>
      <c r="C41" s="14">
        <f>SUM(C14:C40)</f>
        <v>0</v>
      </c>
      <c r="D41" s="14"/>
      <c r="E41" s="14"/>
      <c r="F41" s="14">
        <f>F40+F38</f>
        <v>0</v>
      </c>
      <c r="G41" s="14">
        <f>G40+G38</f>
        <v>0</v>
      </c>
      <c r="H41" s="14"/>
      <c r="I41" s="42"/>
    </row>
  </sheetData>
  <conditionalFormatting sqref="H40">
    <cfRule type="cellIs" dxfId="1" priority="2" operator="greaterThan">
      <formula>$B$10</formula>
    </cfRule>
  </conditionalFormatting>
  <conditionalFormatting sqref="B40">
    <cfRule type="cellIs" dxfId="0" priority="1" operator="greaterThan">
      <formula>$B$10</formula>
    </cfRule>
  </conditionalFormatting>
  <dataValidations count="2">
    <dataValidation errorStyle="warning" allowBlank="1" showInputMessage="1" sqref="D40" xr:uid="{00000000-0002-0000-0100-000000000000}"/>
    <dataValidation type="date" allowBlank="1" showInputMessage="1" showErrorMessage="1" sqref="E15:E226" xr:uid="{00000000-0002-0000-0100-000001000000}">
      <formula1>45292</formula1>
      <formula2>45657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'Data Validation'!$B$2:$B$59</xm:f>
          </x14:formula1>
          <xm:sqref>B7</xm:sqref>
        </x14:dataValidation>
        <x14:dataValidation type="date" allowBlank="1" showInputMessage="1" showErrorMessage="1" xr:uid="{00000000-0002-0000-0100-000003000000}">
          <x14:formula1>
            <xm:f>'Data Validation'!A61</xm:f>
          </x14:formula1>
          <x14:formula2>
            <xm:f>'Data Validation'!A62</xm:f>
          </x14:formula2>
          <xm:sqref>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2"/>
  <sheetViews>
    <sheetView workbookViewId="0">
      <selection activeCell="A17" sqref="A17:XFD17"/>
    </sheetView>
  </sheetViews>
  <sheetFormatPr defaultRowHeight="14.5" x14ac:dyDescent="0.35"/>
  <cols>
    <col min="1" max="1" width="25.453125" bestFit="1" customWidth="1"/>
  </cols>
  <sheetData>
    <row r="1" spans="1:3" x14ac:dyDescent="0.35">
      <c r="A1" s="31" t="s">
        <v>26</v>
      </c>
      <c r="B1" s="31" t="s">
        <v>27</v>
      </c>
      <c r="C1" s="31" t="s">
        <v>10</v>
      </c>
    </row>
    <row r="2" spans="1:3" x14ac:dyDescent="0.35">
      <c r="A2" t="s">
        <v>219</v>
      </c>
      <c r="B2" t="s">
        <v>220</v>
      </c>
      <c r="C2" t="s">
        <v>221</v>
      </c>
    </row>
    <row r="3" spans="1:3" x14ac:dyDescent="0.35">
      <c r="A3" t="s">
        <v>189</v>
      </c>
      <c r="B3" t="s">
        <v>25</v>
      </c>
      <c r="C3" t="s">
        <v>190</v>
      </c>
    </row>
    <row r="4" spans="1:3" x14ac:dyDescent="0.35">
      <c r="A4" t="s">
        <v>191</v>
      </c>
      <c r="B4" t="s">
        <v>23</v>
      </c>
      <c r="C4" t="s">
        <v>192</v>
      </c>
    </row>
    <row r="5" spans="1:3" x14ac:dyDescent="0.35">
      <c r="A5" t="s">
        <v>61</v>
      </c>
      <c r="B5" t="s">
        <v>24</v>
      </c>
      <c r="C5" t="s">
        <v>62</v>
      </c>
    </row>
    <row r="6" spans="1:3" x14ac:dyDescent="0.35">
      <c r="A6" t="s">
        <v>28</v>
      </c>
      <c r="B6" t="s">
        <v>29</v>
      </c>
      <c r="C6" t="s">
        <v>30</v>
      </c>
    </row>
    <row r="7" spans="1:3" x14ac:dyDescent="0.35">
      <c r="A7" t="s">
        <v>31</v>
      </c>
      <c r="B7" t="s">
        <v>32</v>
      </c>
      <c r="C7" t="s">
        <v>33</v>
      </c>
    </row>
    <row r="8" spans="1:3" x14ac:dyDescent="0.35">
      <c r="A8" t="s">
        <v>34</v>
      </c>
      <c r="B8" t="s">
        <v>35</v>
      </c>
      <c r="C8" t="s">
        <v>36</v>
      </c>
    </row>
    <row r="9" spans="1:3" x14ac:dyDescent="0.35">
      <c r="A9" t="s">
        <v>37</v>
      </c>
      <c r="B9" t="s">
        <v>38</v>
      </c>
      <c r="C9" t="s">
        <v>39</v>
      </c>
    </row>
    <row r="10" spans="1:3" x14ac:dyDescent="0.35">
      <c r="A10" t="s">
        <v>40</v>
      </c>
      <c r="B10" t="s">
        <v>41</v>
      </c>
      <c r="C10" t="s">
        <v>42</v>
      </c>
    </row>
    <row r="11" spans="1:3" x14ac:dyDescent="0.35">
      <c r="A11" t="s">
        <v>43</v>
      </c>
      <c r="B11" t="s">
        <v>44</v>
      </c>
      <c r="C11" t="s">
        <v>45</v>
      </c>
    </row>
    <row r="12" spans="1:3" x14ac:dyDescent="0.35">
      <c r="A12" t="s">
        <v>46</v>
      </c>
      <c r="B12" t="s">
        <v>47</v>
      </c>
      <c r="C12" t="s">
        <v>48</v>
      </c>
    </row>
    <row r="13" spans="1:3" x14ac:dyDescent="0.35">
      <c r="A13" t="s">
        <v>49</v>
      </c>
      <c r="B13" t="s">
        <v>50</v>
      </c>
      <c r="C13" t="s">
        <v>51</v>
      </c>
    </row>
    <row r="14" spans="1:3" x14ac:dyDescent="0.35">
      <c r="A14" t="s">
        <v>52</v>
      </c>
      <c r="B14" t="s">
        <v>53</v>
      </c>
      <c r="C14" t="s">
        <v>54</v>
      </c>
    </row>
    <row r="15" spans="1:3" x14ac:dyDescent="0.35">
      <c r="A15" t="s">
        <v>55</v>
      </c>
      <c r="B15" t="s">
        <v>56</v>
      </c>
      <c r="C15" t="s">
        <v>57</v>
      </c>
    </row>
    <row r="16" spans="1:3" x14ac:dyDescent="0.35">
      <c r="A16" t="s">
        <v>58</v>
      </c>
      <c r="B16" t="s">
        <v>59</v>
      </c>
      <c r="C16" t="s">
        <v>60</v>
      </c>
    </row>
    <row r="17" spans="1:3" x14ac:dyDescent="0.35">
      <c r="A17" t="s">
        <v>63</v>
      </c>
      <c r="B17" t="s">
        <v>64</v>
      </c>
      <c r="C17" t="s">
        <v>65</v>
      </c>
    </row>
    <row r="18" spans="1:3" x14ac:dyDescent="0.35">
      <c r="A18" t="s">
        <v>66</v>
      </c>
      <c r="B18" t="s">
        <v>67</v>
      </c>
      <c r="C18" t="s">
        <v>68</v>
      </c>
    </row>
    <row r="19" spans="1:3" x14ac:dyDescent="0.35">
      <c r="A19" t="s">
        <v>69</v>
      </c>
      <c r="B19" t="s">
        <v>70</v>
      </c>
      <c r="C19" t="s">
        <v>71</v>
      </c>
    </row>
    <row r="20" spans="1:3" x14ac:dyDescent="0.35">
      <c r="A20" t="s">
        <v>72</v>
      </c>
      <c r="B20" t="s">
        <v>73</v>
      </c>
      <c r="C20" t="s">
        <v>74</v>
      </c>
    </row>
    <row r="21" spans="1:3" x14ac:dyDescent="0.35">
      <c r="A21" t="s">
        <v>75</v>
      </c>
      <c r="B21" t="s">
        <v>76</v>
      </c>
      <c r="C21" t="s">
        <v>77</v>
      </c>
    </row>
    <row r="22" spans="1:3" x14ac:dyDescent="0.35">
      <c r="A22" t="s">
        <v>78</v>
      </c>
      <c r="B22" t="s">
        <v>79</v>
      </c>
      <c r="C22" t="s">
        <v>80</v>
      </c>
    </row>
    <row r="23" spans="1:3" x14ac:dyDescent="0.35">
      <c r="A23" t="s">
        <v>81</v>
      </c>
      <c r="B23" t="s">
        <v>82</v>
      </c>
      <c r="C23" t="s">
        <v>83</v>
      </c>
    </row>
    <row r="24" spans="1:3" x14ac:dyDescent="0.35">
      <c r="A24" t="s">
        <v>84</v>
      </c>
      <c r="B24" t="s">
        <v>85</v>
      </c>
      <c r="C24" t="s">
        <v>86</v>
      </c>
    </row>
    <row r="25" spans="1:3" x14ac:dyDescent="0.35">
      <c r="A25" t="s">
        <v>87</v>
      </c>
      <c r="B25" t="s">
        <v>88</v>
      </c>
      <c r="C25" t="s">
        <v>89</v>
      </c>
    </row>
    <row r="26" spans="1:3" x14ac:dyDescent="0.35">
      <c r="A26" t="s">
        <v>90</v>
      </c>
      <c r="B26" t="s">
        <v>91</v>
      </c>
      <c r="C26" t="s">
        <v>92</v>
      </c>
    </row>
    <row r="27" spans="1:3" x14ac:dyDescent="0.35">
      <c r="A27" t="s">
        <v>93</v>
      </c>
      <c r="B27" t="s">
        <v>94</v>
      </c>
      <c r="C27" t="s">
        <v>95</v>
      </c>
    </row>
    <row r="28" spans="1:3" x14ac:dyDescent="0.35">
      <c r="A28" t="s">
        <v>96</v>
      </c>
      <c r="B28" t="s">
        <v>97</v>
      </c>
      <c r="C28" t="s">
        <v>98</v>
      </c>
    </row>
    <row r="29" spans="1:3" x14ac:dyDescent="0.35">
      <c r="A29" t="s">
        <v>99</v>
      </c>
      <c r="B29" t="s">
        <v>100</v>
      </c>
      <c r="C29" t="s">
        <v>101</v>
      </c>
    </row>
    <row r="30" spans="1:3" x14ac:dyDescent="0.35">
      <c r="A30" t="s">
        <v>102</v>
      </c>
      <c r="B30" t="s">
        <v>103</v>
      </c>
      <c r="C30" t="s">
        <v>104</v>
      </c>
    </row>
    <row r="31" spans="1:3" x14ac:dyDescent="0.35">
      <c r="A31" t="s">
        <v>105</v>
      </c>
      <c r="B31" t="s">
        <v>106</v>
      </c>
      <c r="C31" t="s">
        <v>107</v>
      </c>
    </row>
    <row r="32" spans="1:3" x14ac:dyDescent="0.35">
      <c r="A32" t="s">
        <v>108</v>
      </c>
      <c r="B32" t="s">
        <v>109</v>
      </c>
      <c r="C32" t="s">
        <v>110</v>
      </c>
    </row>
    <row r="33" spans="1:3" x14ac:dyDescent="0.35">
      <c r="A33" t="s">
        <v>111</v>
      </c>
      <c r="B33" t="s">
        <v>112</v>
      </c>
      <c r="C33" t="s">
        <v>113</v>
      </c>
    </row>
    <row r="34" spans="1:3" x14ac:dyDescent="0.35">
      <c r="A34" t="s">
        <v>114</v>
      </c>
      <c r="B34" t="s">
        <v>115</v>
      </c>
      <c r="C34" t="s">
        <v>116</v>
      </c>
    </row>
    <row r="35" spans="1:3" x14ac:dyDescent="0.35">
      <c r="A35" t="s">
        <v>117</v>
      </c>
      <c r="B35" t="s">
        <v>118</v>
      </c>
      <c r="C35" t="s">
        <v>119</v>
      </c>
    </row>
    <row r="36" spans="1:3" x14ac:dyDescent="0.35">
      <c r="A36" t="s">
        <v>120</v>
      </c>
      <c r="B36" t="s">
        <v>121</v>
      </c>
      <c r="C36" t="s">
        <v>122</v>
      </c>
    </row>
    <row r="37" spans="1:3" x14ac:dyDescent="0.35">
      <c r="A37" t="s">
        <v>123</v>
      </c>
      <c r="B37" t="s">
        <v>124</v>
      </c>
      <c r="C37" t="s">
        <v>125</v>
      </c>
    </row>
    <row r="38" spans="1:3" x14ac:dyDescent="0.35">
      <c r="A38" t="s">
        <v>126</v>
      </c>
      <c r="B38" t="s">
        <v>127</v>
      </c>
      <c r="C38" t="s">
        <v>128</v>
      </c>
    </row>
    <row r="39" spans="1:3" x14ac:dyDescent="0.35">
      <c r="A39" t="s">
        <v>129</v>
      </c>
      <c r="B39" t="s">
        <v>130</v>
      </c>
      <c r="C39" t="s">
        <v>131</v>
      </c>
    </row>
    <row r="40" spans="1:3" x14ac:dyDescent="0.35">
      <c r="A40" t="s">
        <v>132</v>
      </c>
      <c r="B40" t="s">
        <v>133</v>
      </c>
      <c r="C40" t="s">
        <v>134</v>
      </c>
    </row>
    <row r="41" spans="1:3" x14ac:dyDescent="0.35">
      <c r="A41" t="s">
        <v>135</v>
      </c>
      <c r="B41" t="s">
        <v>136</v>
      </c>
      <c r="C41" t="s">
        <v>137</v>
      </c>
    </row>
    <row r="42" spans="1:3" x14ac:dyDescent="0.35">
      <c r="A42" t="s">
        <v>138</v>
      </c>
      <c r="B42" t="s">
        <v>139</v>
      </c>
      <c r="C42" t="s">
        <v>140</v>
      </c>
    </row>
    <row r="43" spans="1:3" x14ac:dyDescent="0.35">
      <c r="A43" t="s">
        <v>141</v>
      </c>
      <c r="B43" t="s">
        <v>142</v>
      </c>
      <c r="C43" t="s">
        <v>143</v>
      </c>
    </row>
    <row r="44" spans="1:3" x14ac:dyDescent="0.35">
      <c r="A44" t="s">
        <v>144</v>
      </c>
      <c r="B44" t="s">
        <v>145</v>
      </c>
      <c r="C44" t="s">
        <v>146</v>
      </c>
    </row>
    <row r="45" spans="1:3" x14ac:dyDescent="0.35">
      <c r="A45" t="s">
        <v>147</v>
      </c>
      <c r="B45" t="s">
        <v>148</v>
      </c>
      <c r="C45" t="s">
        <v>149</v>
      </c>
    </row>
    <row r="46" spans="1:3" x14ac:dyDescent="0.35">
      <c r="A46" t="s">
        <v>150</v>
      </c>
      <c r="B46" t="s">
        <v>151</v>
      </c>
      <c r="C46" t="s">
        <v>152</v>
      </c>
    </row>
    <row r="47" spans="1:3" x14ac:dyDescent="0.35">
      <c r="A47" t="s">
        <v>153</v>
      </c>
      <c r="B47" t="s">
        <v>154</v>
      </c>
      <c r="C47" t="s">
        <v>155</v>
      </c>
    </row>
    <row r="48" spans="1:3" x14ac:dyDescent="0.35">
      <c r="A48" t="s">
        <v>156</v>
      </c>
      <c r="B48" t="s">
        <v>157</v>
      </c>
      <c r="C48" t="s">
        <v>158</v>
      </c>
    </row>
    <row r="49" spans="1:3" x14ac:dyDescent="0.35">
      <c r="A49" t="s">
        <v>159</v>
      </c>
      <c r="B49" t="s">
        <v>160</v>
      </c>
      <c r="C49" t="s">
        <v>161</v>
      </c>
    </row>
    <row r="50" spans="1:3" x14ac:dyDescent="0.35">
      <c r="A50" t="s">
        <v>162</v>
      </c>
      <c r="B50" t="s">
        <v>163</v>
      </c>
      <c r="C50" t="s">
        <v>164</v>
      </c>
    </row>
    <row r="51" spans="1:3" x14ac:dyDescent="0.35">
      <c r="A51" t="s">
        <v>165</v>
      </c>
      <c r="B51" t="s">
        <v>166</v>
      </c>
      <c r="C51" t="s">
        <v>167</v>
      </c>
    </row>
    <row r="52" spans="1:3" x14ac:dyDescent="0.35">
      <c r="A52" t="s">
        <v>168</v>
      </c>
      <c r="B52" t="s">
        <v>169</v>
      </c>
      <c r="C52" t="s">
        <v>170</v>
      </c>
    </row>
    <row r="53" spans="1:3" x14ac:dyDescent="0.35">
      <c r="A53" t="s">
        <v>171</v>
      </c>
      <c r="B53" t="s">
        <v>172</v>
      </c>
      <c r="C53" t="s">
        <v>173</v>
      </c>
    </row>
    <row r="54" spans="1:3" x14ac:dyDescent="0.35">
      <c r="A54" t="s">
        <v>174</v>
      </c>
      <c r="B54" t="s">
        <v>175</v>
      </c>
      <c r="C54" t="s">
        <v>176</v>
      </c>
    </row>
    <row r="55" spans="1:3" x14ac:dyDescent="0.35">
      <c r="A55" t="s">
        <v>177</v>
      </c>
      <c r="B55" t="s">
        <v>178</v>
      </c>
      <c r="C55" t="s">
        <v>179</v>
      </c>
    </row>
    <row r="56" spans="1:3" x14ac:dyDescent="0.35">
      <c r="A56" t="s">
        <v>180</v>
      </c>
      <c r="B56" t="s">
        <v>181</v>
      </c>
      <c r="C56" t="s">
        <v>182</v>
      </c>
    </row>
    <row r="57" spans="1:3" x14ac:dyDescent="0.35">
      <c r="A57" t="s">
        <v>183</v>
      </c>
      <c r="B57" t="s">
        <v>184</v>
      </c>
      <c r="C57" t="s">
        <v>185</v>
      </c>
    </row>
    <row r="58" spans="1:3" x14ac:dyDescent="0.35">
      <c r="A58" t="s">
        <v>186</v>
      </c>
      <c r="B58" t="s">
        <v>187</v>
      </c>
      <c r="C58" t="s">
        <v>188</v>
      </c>
    </row>
    <row r="59" spans="1:3" x14ac:dyDescent="0.35">
      <c r="A59" t="s">
        <v>193</v>
      </c>
      <c r="B59" t="s">
        <v>194</v>
      </c>
      <c r="C59" t="s">
        <v>195</v>
      </c>
    </row>
    <row r="61" spans="1:3" x14ac:dyDescent="0.35">
      <c r="A61" s="53">
        <v>45292</v>
      </c>
    </row>
    <row r="62" spans="1:3" x14ac:dyDescent="0.35">
      <c r="A62" s="53">
        <v>45657</v>
      </c>
    </row>
  </sheetData>
  <pageMargins left="0.7" right="0.7" top="0.75" bottom="0.75" header="0.3" footer="0.3"/>
  <pageSetup orientation="portrait" r:id="rId1"/>
</worksheet>
</file>

<file path=customMetadata/metadata.xml><?xml version="1.0" encoding="utf-8"?>
<metadata xmlns:m="http://www.titus.com/ns/nato" id="6075228e-2643-4e6e-a04f-47a7c61e194c">
  <m:Ownership value="None (Public)">
    <alt>Ownership=None (Public)</alt>
  </m:Ownership>
</metadata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dfb97f54-0002-4b0a-8eb4-bbc30ae13ca8</TitusGUID>
  <TitusMetadata xmlns="">eyJucyI6Imh0dHA6XC9cL3d3dy50aXR1cy5jb21cL25zXC9uYXRvIiwicHJvcHMiOlt7Im4iOiJPd25lcnNoaXAiLCJ2YWxzIjpbeyJ2YWx1ZSI6Ik5vbmUgKFB1YmxpYykifV19LHsibiI6IkNsYXNzaWZpY2F0aW9uIiwidmFscyI6W119LHsibiI6IlJlbGVhc2FiaWxpdHkiLCJ2YWxzIjpbXX0seyJuIjoiT25seSIsInZhbHMiOltdfSx7Im4iOiJMaW1pdGVkIiwidmFscyI6W119LHsibiI6IkFkbWluaXN0cmF0aXZlTWFya2luZ3MiLCJ2YWxzIjpbXX1dfQ==</TitusMetadata>
</titus>
</file>

<file path=customXml/itemProps1.xml><?xml version="1.0" encoding="utf-8"?>
<ds:datastoreItem xmlns:ds="http://schemas.openxmlformats.org/officeDocument/2006/customXml" ds:itemID="{F72F9CD4-3BB7-4C9D-883A-63C00D286BA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Table Request</vt:lpstr>
      <vt:lpstr>Final Report Budget Table </vt:lpstr>
      <vt:lpstr>Data Validation</vt:lpstr>
    </vt:vector>
  </TitlesOfParts>
  <Company>NATO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Seoane Veloso Elisa</dc:creator>
  <cp:lastModifiedBy>Seoane Veloso Elisa</cp:lastModifiedBy>
  <dcterms:created xsi:type="dcterms:W3CDTF">2023-01-31T15:22:44Z</dcterms:created>
  <dcterms:modified xsi:type="dcterms:W3CDTF">2024-11-06T10:16:34Z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dfb97f54-0002-4b0a-8eb4-bbc30ae13ca8</vt:lpwstr>
  </property>
  <property fmtid="{D5CDD505-2E9C-101B-9397-08002B2CF9AE}" pid="3" name="TitusOriginalClassifier">
    <vt:lpwstr>seoaneveloso.elisa</vt:lpwstr>
  </property>
  <property fmtid="{D5CDD505-2E9C-101B-9397-08002B2CF9AE}" pid="4" name="Ownership">
    <vt:lpwstr>None (Public)</vt:lpwstr>
  </property>
  <property name="Classification" fmtid="{D5CDD505-2E9C-101B-9397-08002B2CF9AE}" pid="5">
    <vt:lpwstr>
    </vt:lpwstr>
  </property>
  <property name="Releasability" fmtid="{D5CDD505-2E9C-101B-9397-08002B2CF9AE}" pid="6">
    <vt:lpwstr>
    </vt:lpwstr>
  </property>
  <property name="Only" fmtid="{D5CDD505-2E9C-101B-9397-08002B2CF9AE}" pid="7">
    <vt:lpwstr>
    </vt:lpwstr>
  </property>
  <property name="Limited" fmtid="{D5CDD505-2E9C-101B-9397-08002B2CF9AE}" pid="8">
    <vt:lpwstr>
    </vt:lpwstr>
  </property>
  <property name="AdministrativeMarkings" fmtid="{D5CDD505-2E9C-101B-9397-08002B2CF9AE}" pid="9">
    <vt:lpwstr>
    </vt:lpwstr>
  </property>
</Properties>
</file>