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7_ENG\CO-SPONSORSHIP GRANTS\9_2024\Working File - Call for Applications\Version francaise\"/>
    </mc:Choice>
  </mc:AlternateContent>
  <bookViews>
    <workbookView xWindow="0" yWindow="0" windowWidth="28800" windowHeight="11870" activeTab="1"/>
  </bookViews>
  <sheets>
    <sheet name="Tableau financier – Demande" sheetId="1" r:id="rId1"/>
    <sheet name="Tableau financier – Rapport fin" sheetId="3" r:id="rId2"/>
    <sheet name="Data Validation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3" l="1"/>
  <c r="F41" i="3" s="1"/>
  <c r="G38" i="3"/>
  <c r="B10" i="3" s="1"/>
  <c r="B44" i="1"/>
  <c r="C44" i="1"/>
  <c r="G41" i="3" l="1"/>
  <c r="C47" i="1"/>
  <c r="B47" i="1"/>
  <c r="D36" i="1" l="1"/>
  <c r="D37" i="1"/>
  <c r="C38" i="3" l="1"/>
  <c r="C41" i="3" s="1"/>
  <c r="B11" i="3" l="1"/>
  <c r="D14" i="1" l="1"/>
  <c r="D15" i="1"/>
  <c r="B14" i="3" l="1"/>
  <c r="D35" i="1"/>
  <c r="D34" i="1"/>
  <c r="D33" i="1"/>
  <c r="D28" i="1"/>
  <c r="D27" i="1"/>
  <c r="D26" i="1"/>
  <c r="D44" i="1" s="1"/>
  <c r="B25" i="3" l="1"/>
  <c r="B17" i="3"/>
  <c r="B21" i="3"/>
  <c r="B38" i="3" l="1"/>
  <c r="B41" i="3" s="1"/>
  <c r="B9" i="1"/>
  <c r="D47" i="1"/>
  <c r="B8" i="1" s="1"/>
</calcChain>
</file>

<file path=xl/sharedStrings.xml><?xml version="1.0" encoding="utf-8"?>
<sst xmlns="http://schemas.openxmlformats.org/spreadsheetml/2006/main" count="249" uniqueCount="227">
  <si>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theme="1"/>
        <rFont val="Calibri"/>
        <family val="2"/>
        <scheme val="minor"/>
      </rPr>
      <t xml:space="preserve"> – Veillez à bien lire les instructions avant de remplir le tableau.</t>
    </r>
  </si>
  <si>
    <t>1. Sélectionnez la devise dans laquelle votre budget sera libellé.</t>
  </si>
  <si>
    <t>2. Les chiffres ci-dessous sont donnés à titre d’exemple. Veuillez renseigner le nombre d'unités et le coût unitaire – le coût total estimé sera calculé automatiquement.</t>
  </si>
  <si>
    <t>3. Assurez-vous que les montants demandés ne dépassent pas les limites indiquées ci-dessous.</t>
  </si>
  <si>
    <t>Devise</t>
  </si>
  <si>
    <t>Montant maximum pouvant être demandé pour la catégorie 2</t>
  </si>
  <si>
    <t>Montant maximum pouvant être demandé pour les frais généraux</t>
  </si>
  <si>
    <t>Catégories de dépenses</t>
  </si>
  <si>
    <t>Nombre d'unités</t>
  </si>
  <si>
    <t>Coût unitaire</t>
  </si>
  <si>
    <t>Coût total estimé</t>
  </si>
  <si>
    <t>Observations/spécifications le cas échéant</t>
  </si>
  <si>
    <t>Catégorie 1 – Frais de déplacement (hors agents de l’OTAN)</t>
  </si>
  <si>
    <t>Hébergement</t>
  </si>
  <si>
    <t>Transport</t>
  </si>
  <si>
    <r>
      <rPr>
        <b/>
        <sz val="11"/>
        <color theme="1"/>
        <rFont val="Calibri"/>
        <family val="2"/>
        <scheme val="minor"/>
      </rPr>
      <t>Catégorie 2 – Repas/restauration </t>
    </r>
    <r>
      <rPr>
        <b/>
        <sz val="11"/>
        <color rgb="FFC00000"/>
        <rFont val="Calibri"/>
        <family val="2"/>
        <scheme val="minor"/>
      </rPr>
      <t>(maximum 25 % de la contribution finale OTAN)</t>
    </r>
  </si>
  <si>
    <t>Repas</t>
  </si>
  <si>
    <t>Collations</t>
  </si>
  <si>
    <t>Réception</t>
  </si>
  <si>
    <t>Catégorie 3 – Location d’équipements</t>
  </si>
  <si>
    <t>Salle de conférences</t>
  </si>
  <si>
    <t>Matériel (p. ex. matériel audiovisuel, cabines d’interprétation, casques)</t>
  </si>
  <si>
    <t>Autres (soutien technique et sonorisation)</t>
  </si>
  <si>
    <t>Catégorie 4 – Recours à des contractants/autres</t>
  </si>
  <si>
    <t>Activités en ligne (p. ex. création d’un site web, suivi des médias sociaux)</t>
  </si>
  <si>
    <t>Produits et services audiovisuels (diffusion en direct de l’activité publique)</t>
  </si>
  <si>
    <t>Publicité, promotion et invitations</t>
  </si>
  <si>
    <t>Honoraires traduction (écrit)</t>
  </si>
  <si>
    <t>Honoraires interprétation (oral)</t>
  </si>
  <si>
    <t>Sous-total</t>
  </si>
  <si>
    <t>Catégorie 5 – Frais administratifs</t>
  </si>
  <si>
    <t>Frais administratifs/de personnel – Frais généraux</t>
  </si>
  <si>
    <t>COÛT TOTAL ESTIMÉ</t>
  </si>
  <si>
    <t>1. Seuls les champs des colonnes dont l’intitulé est surligné en orange sont à remplir.</t>
  </si>
  <si>
    <t>2. Au besoin, vous pouvez ajouter des lignes pour les différentes catégories.</t>
  </si>
  <si>
    <t>3. Indiquez la devise utilisée pour les dépenses et précisez le taux de change</t>
  </si>
  <si>
    <t>4. Si la devise est l’euro, veuillez indiquer 1 comme taux de change.</t>
  </si>
  <si>
    <t>Taux de change</t>
  </si>
  <si>
    <t>Montant maximum pour les frais généraux</t>
  </si>
  <si>
    <t>Montant maximum pour la catégorie 3</t>
  </si>
  <si>
    <t>Contribution OTAN approuvée</t>
  </si>
  <si>
    <t>Dépenses totales par facture</t>
  </si>
  <si>
    <t>Numéro de facture</t>
  </si>
  <si>
    <t>Date de la facture (jour/mois/année)</t>
  </si>
  <si>
    <t>(Facultatif)
Montant couvert par d’autres institutions qui participent au parrainage ou par fonds propres, le cas échéant</t>
  </si>
  <si>
    <t>Montant de la contribution demandée à l'OTAN dans la devise</t>
  </si>
  <si>
    <t>Montant de la contribution demandée à l'OTAN en euros</t>
  </si>
  <si>
    <t>Notes</t>
  </si>
  <si>
    <r>
      <rPr>
        <b/>
        <sz val="11"/>
        <color theme="1"/>
        <rFont val="Calibri"/>
        <family val="2"/>
        <scheme val="minor"/>
      </rPr>
      <t>Catégorie 2 – Repas/r</t>
    </r>
    <r>
      <rPr>
        <b/>
        <sz val="11"/>
        <color theme="1"/>
        <rFont val="Calibri"/>
        <family val="2"/>
        <scheme val="minor"/>
      </rPr>
      <t>estauration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(</t>
    </r>
    <r>
      <rPr>
        <b/>
        <sz val="11"/>
        <color rgb="FFC00000"/>
        <rFont val="Calibri"/>
        <family val="2"/>
        <scheme val="minor"/>
      </rPr>
      <t>maximum 25 % de la contribution finale OTAN</t>
    </r>
    <r>
      <rPr>
        <b/>
        <sz val="11"/>
        <color rgb="FFC00000"/>
        <rFont val="Calibri"/>
        <family val="2"/>
        <scheme val="minor"/>
      </rPr>
      <t>)</t>
    </r>
  </si>
  <si>
    <t>TOTAL</t>
  </si>
  <si>
    <t>COUNTRY</t>
  </si>
  <si>
    <t xml:space="preserve">Currency </t>
  </si>
  <si>
    <t>Currency</t>
  </si>
  <si>
    <t>Euroe</t>
  </si>
  <si>
    <t>EUR</t>
  </si>
  <si>
    <t>Euro</t>
  </si>
  <si>
    <t>United Kingdom</t>
  </si>
  <si>
    <t>GBP</t>
  </si>
  <si>
    <t>Pound Sterling</t>
  </si>
  <si>
    <t>United States</t>
  </si>
  <si>
    <t>USD</t>
  </si>
  <si>
    <t>US Dollar</t>
  </si>
  <si>
    <t>Albania</t>
  </si>
  <si>
    <t>ALL</t>
  </si>
  <si>
    <t>Lek</t>
  </si>
  <si>
    <t>Algeria</t>
  </si>
  <si>
    <t>DZD</t>
  </si>
  <si>
    <t>Algerian Dinar</t>
  </si>
  <si>
    <t>Armenia</t>
  </si>
  <si>
    <t>AMD</t>
  </si>
  <si>
    <t>Armenian Dram</t>
  </si>
  <si>
    <t>Australia</t>
  </si>
  <si>
    <t>AUD</t>
  </si>
  <si>
    <t>Australian Dollar</t>
  </si>
  <si>
    <t>Azerbaijan</t>
  </si>
  <si>
    <t>AZN</t>
  </si>
  <si>
    <t>Azerbaijanian Manat</t>
  </si>
  <si>
    <t>Bahrain</t>
  </si>
  <si>
    <t>BHD</t>
  </si>
  <si>
    <t>Bahraini Dinar</t>
  </si>
  <si>
    <t>Belarus</t>
  </si>
  <si>
    <t>BYN</t>
  </si>
  <si>
    <t>Belarusian Ruble</t>
  </si>
  <si>
    <t>Bosnia and Herzegovina</t>
  </si>
  <si>
    <t>BAM</t>
  </si>
  <si>
    <t>Convertible Marks</t>
  </si>
  <si>
    <t>Brazil</t>
  </si>
  <si>
    <t>BRL</t>
  </si>
  <si>
    <t>Brazilian Real</t>
  </si>
  <si>
    <t>Bulgaria</t>
  </si>
  <si>
    <t>BGN</t>
  </si>
  <si>
    <t>Bulgarian Lev</t>
  </si>
  <si>
    <t>Cabo Verde</t>
  </si>
  <si>
    <t>CVE</t>
  </si>
  <si>
    <t>Cabo Verde Escudo</t>
  </si>
  <si>
    <t>Canada</t>
  </si>
  <si>
    <t>CAD</t>
  </si>
  <si>
    <t>Canadian Dollar</t>
  </si>
  <si>
    <t>Chile</t>
  </si>
  <si>
    <t>CLP</t>
  </si>
  <si>
    <t>Chilean Peso</t>
  </si>
  <si>
    <t>Colombia</t>
  </si>
  <si>
    <t>COP</t>
  </si>
  <si>
    <t>Colombian Peso</t>
  </si>
  <si>
    <t>Czechia</t>
  </si>
  <si>
    <t>CZK</t>
  </si>
  <si>
    <t>Czech Koruna</t>
  </si>
  <si>
    <t>Denmark</t>
  </si>
  <si>
    <t>DKK</t>
  </si>
  <si>
    <t>Danish Krone</t>
  </si>
  <si>
    <t>Djibouti</t>
  </si>
  <si>
    <t>DJF</t>
  </si>
  <si>
    <t>Djibouti Franc</t>
  </si>
  <si>
    <t>Egypt</t>
  </si>
  <si>
    <t>EGP</t>
  </si>
  <si>
    <t>Egyptian Pound</t>
  </si>
  <si>
    <t>Ethiopia</t>
  </si>
  <si>
    <t>ETB</t>
  </si>
  <si>
    <t>Ethiopian Birr</t>
  </si>
  <si>
    <t>Georgia</t>
  </si>
  <si>
    <t>GEL</t>
  </si>
  <si>
    <t>Lari</t>
  </si>
  <si>
    <t>Hong Kong</t>
  </si>
  <si>
    <t>HKD</t>
  </si>
  <si>
    <t>Hong Kong Dollar</t>
  </si>
  <si>
    <t>Hungary</t>
  </si>
  <si>
    <t>HUF</t>
  </si>
  <si>
    <t>Forint</t>
  </si>
  <si>
    <t>Iceland</t>
  </si>
  <si>
    <t>ISK</t>
  </si>
  <si>
    <t>Iceland Krona</t>
  </si>
  <si>
    <t>India</t>
  </si>
  <si>
    <t>INR</t>
  </si>
  <si>
    <t>Indian Rupee</t>
  </si>
  <si>
    <t>Iraq</t>
  </si>
  <si>
    <t>IQD</t>
  </si>
  <si>
    <t>Iraqi Dinar</t>
  </si>
  <si>
    <t>Israel</t>
  </si>
  <si>
    <t>ILS</t>
  </si>
  <si>
    <t>New Israeli Sheqel</t>
  </si>
  <si>
    <t>Japan</t>
  </si>
  <si>
    <t>JPY</t>
  </si>
  <si>
    <t>Yen</t>
  </si>
  <si>
    <t>Jordan</t>
  </si>
  <si>
    <t>JOD</t>
  </si>
  <si>
    <t>Jordanian Dinar</t>
  </si>
  <si>
    <t>Kazakhstan</t>
  </si>
  <si>
    <t>KZT</t>
  </si>
  <si>
    <t>Tenge</t>
  </si>
  <si>
    <t>Korea, Republic of</t>
  </si>
  <si>
    <t>KRW</t>
  </si>
  <si>
    <t>Won</t>
  </si>
  <si>
    <t>Kuwait</t>
  </si>
  <si>
    <t>KWD</t>
  </si>
  <si>
    <t>Kuwaiti Dinar</t>
  </si>
  <si>
    <t>Kyrgyzstan</t>
  </si>
  <si>
    <t>KGS</t>
  </si>
  <si>
    <t>Som</t>
  </si>
  <si>
    <t>Mauritania</t>
  </si>
  <si>
    <t>MRU</t>
  </si>
  <si>
    <t>Ouguiya New</t>
  </si>
  <si>
    <t>Mexico</t>
  </si>
  <si>
    <t>MXN</t>
  </si>
  <si>
    <t>Mexican Peso</t>
  </si>
  <si>
    <t>Moldova, Republic of</t>
  </si>
  <si>
    <t>MDL</t>
  </si>
  <si>
    <t>Moldovan Leu</t>
  </si>
  <si>
    <t>Morocco</t>
  </si>
  <si>
    <t>MAD</t>
  </si>
  <si>
    <t>Moroccan Dirham</t>
  </si>
  <si>
    <t>New Zealand</t>
  </si>
  <si>
    <t>NZD</t>
  </si>
  <si>
    <t>New Zealand Dollar</t>
  </si>
  <si>
    <t>Norway</t>
  </si>
  <si>
    <t>NOK</t>
  </si>
  <si>
    <t>Norwegian Krone</t>
  </si>
  <si>
    <t>Pakistan</t>
  </si>
  <si>
    <t>PKR</t>
  </si>
  <si>
    <t>Pakistan Rupee</t>
  </si>
  <si>
    <t>Poland</t>
  </si>
  <si>
    <t>PLN</t>
  </si>
  <si>
    <t>Zloty</t>
  </si>
  <si>
    <t>Qatar</t>
  </si>
  <si>
    <t>QAR</t>
  </si>
  <si>
    <t>Qatari Rial</t>
  </si>
  <si>
    <t>Republic of North Macedonia</t>
  </si>
  <si>
    <t>MKD</t>
  </si>
  <si>
    <t>Denar</t>
  </si>
  <si>
    <t>Romania</t>
  </si>
  <si>
    <t>RON</t>
  </si>
  <si>
    <t>New Romanian Leu</t>
  </si>
  <si>
    <t>Russian Federation</t>
  </si>
  <si>
    <t>RUB</t>
  </si>
  <si>
    <t>Russian Ruble</t>
  </si>
  <si>
    <t>Serbia</t>
  </si>
  <si>
    <t>RSD</t>
  </si>
  <si>
    <t>Serbian Dinar</t>
  </si>
  <si>
    <t>Singapore</t>
  </si>
  <si>
    <t>SGD</t>
  </si>
  <si>
    <t>Singapore Dollar</t>
  </si>
  <si>
    <t>Sweden</t>
  </si>
  <si>
    <t>SEK</t>
  </si>
  <si>
    <t>Swedish Krona</t>
  </si>
  <si>
    <t>Switzerland</t>
  </si>
  <si>
    <t>CHF</t>
  </si>
  <si>
    <t>Swiss Franc</t>
  </si>
  <si>
    <t>Tajikistan</t>
  </si>
  <si>
    <t>TJS</t>
  </si>
  <si>
    <t>Somoni</t>
  </si>
  <si>
    <t>Thailand</t>
  </si>
  <si>
    <t>THB</t>
  </si>
  <si>
    <t>Baht</t>
  </si>
  <si>
    <t>Tunisia</t>
  </si>
  <si>
    <t>TND</t>
  </si>
  <si>
    <t>Tunisian Dinar</t>
  </si>
  <si>
    <t>Türkiye</t>
  </si>
  <si>
    <t>TRY</t>
  </si>
  <si>
    <t>Turkish Lira</t>
  </si>
  <si>
    <t>Ukraine</t>
  </si>
  <si>
    <t>UAH</t>
  </si>
  <si>
    <t>Hryvnia</t>
  </si>
  <si>
    <t>United Arab Emirates</t>
  </si>
  <si>
    <t>AED</t>
  </si>
  <si>
    <t>UAE Dirham</t>
  </si>
  <si>
    <t>Uzbekistan</t>
  </si>
  <si>
    <t>UZS</t>
  </si>
  <si>
    <t>Uzbekistan 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</si>
</sst>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&quot;€&quot;* #,##0.00_);_(&quot;€&quot;* \(#,##0.00\);_(&quot;€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164" fontId="2" fillId="2" borderId="13" xfId="0" applyNumberFormat="1" applyFont="1" applyFill="1" applyBorder="1" applyAlignment="1">
      <alignment horizontal="left" vertical="top" wrapText="1"/>
    </xf>
    <xf numFmtId="164" fontId="2" fillId="2" borderId="15" xfId="0" applyNumberFormat="1" applyFont="1" applyFill="1" applyBorder="1" applyAlignment="1">
      <alignment horizontal="left" vertical="center" wrapText="1"/>
    </xf>
    <xf numFmtId="164" fontId="2" fillId="2" borderId="15" xfId="0" applyNumberFormat="1" applyFont="1" applyFill="1" applyBorder="1" applyAlignment="1">
      <alignment horizontal="left" vertical="top"/>
    </xf>
    <xf numFmtId="164" fontId="2" fillId="2" borderId="15" xfId="0" applyNumberFormat="1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43" fontId="0" fillId="0" borderId="3" xfId="1" applyFont="1" applyBorder="1"/>
    <xf numFmtId="43" fontId="0" fillId="0" borderId="1" xfId="1" applyFont="1" applyBorder="1"/>
    <xf numFmtId="43" fontId="0" fillId="0" borderId="4" xfId="1" applyFont="1" applyBorder="1"/>
    <xf numFmtId="43" fontId="2" fillId="2" borderId="2" xfId="1" applyFont="1" applyFill="1" applyBorder="1" applyAlignment="1">
      <alignment horizontal="left" vertical="center" wrapText="1"/>
    </xf>
    <xf numFmtId="43" fontId="2" fillId="2" borderId="14" xfId="1" applyFont="1" applyFill="1" applyBorder="1" applyAlignment="1">
      <alignment horizontal="left" vertical="center" wrapText="1"/>
    </xf>
    <xf numFmtId="43" fontId="2" fillId="2" borderId="11" xfId="1" applyFont="1" applyFill="1" applyBorder="1" applyAlignment="1">
      <alignment horizontal="left" vertical="top" wrapText="1"/>
    </xf>
    <xf numFmtId="43" fontId="2" fillId="2" borderId="14" xfId="1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43" fontId="0" fillId="0" borderId="5" xfId="1" applyFont="1" applyBorder="1"/>
    <xf numFmtId="43" fontId="2" fillId="2" borderId="2" xfId="1" applyFont="1" applyFill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left" vertical="center" wrapText="1"/>
    </xf>
    <xf numFmtId="43" fontId="0" fillId="0" borderId="0" xfId="1" applyFont="1" applyBorder="1"/>
    <xf numFmtId="43" fontId="0" fillId="0" borderId="0" xfId="0" applyNumberFormat="1"/>
    <xf numFmtId="0" fontId="0" fillId="0" borderId="5" xfId="0" applyBorder="1"/>
    <xf numFmtId="164" fontId="2" fillId="3" borderId="18" xfId="0" applyNumberFormat="1" applyFont="1" applyFill="1" applyBorder="1" applyAlignment="1">
      <alignment horizontal="left" vertical="top" wrapText="1"/>
    </xf>
    <xf numFmtId="43" fontId="0" fillId="3" borderId="12" xfId="1" applyFont="1" applyFill="1" applyBorder="1"/>
    <xf numFmtId="43" fontId="0" fillId="3" borderId="19" xfId="1" applyFont="1" applyFill="1" applyBorder="1"/>
    <xf numFmtId="164" fontId="2" fillId="4" borderId="17" xfId="0" applyNumberFormat="1" applyFont="1" applyFill="1" applyBorder="1" applyAlignment="1">
      <alignment horizontal="center" vertical="center" wrapText="1"/>
    </xf>
    <xf numFmtId="164" fontId="2" fillId="4" borderId="16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" fillId="4" borderId="4" xfId="0" applyFont="1" applyFill="1" applyBorder="1"/>
    <xf numFmtId="164" fontId="2" fillId="4" borderId="20" xfId="0" applyNumberFormat="1" applyFont="1" applyFill="1" applyBorder="1" applyAlignment="1">
      <alignment horizontal="center" vertical="center" wrapText="1"/>
    </xf>
    <xf numFmtId="164" fontId="2" fillId="2" borderId="21" xfId="0" applyNumberFormat="1" applyFont="1" applyFill="1" applyBorder="1" applyAlignment="1">
      <alignment horizontal="left" vertical="center"/>
    </xf>
    <xf numFmtId="164" fontId="2" fillId="2" borderId="21" xfId="0" applyNumberFormat="1" applyFont="1" applyFill="1" applyBorder="1" applyAlignment="1">
      <alignment horizontal="left" vertical="top"/>
    </xf>
    <xf numFmtId="164" fontId="2" fillId="2" borderId="21" xfId="0" applyNumberFormat="1" applyFont="1" applyFill="1" applyBorder="1" applyAlignment="1">
      <alignment horizontal="left" vertical="center" wrapText="1"/>
    </xf>
    <xf numFmtId="43" fontId="2" fillId="2" borderId="16" xfId="1" applyFont="1" applyFill="1" applyBorder="1" applyAlignment="1">
      <alignment horizontal="left" vertical="top" wrapText="1"/>
    </xf>
    <xf numFmtId="164" fontId="2" fillId="2" borderId="18" xfId="0" applyNumberFormat="1" applyFont="1" applyFill="1" applyBorder="1" applyAlignment="1">
      <alignment horizontal="left" vertical="top" wrapText="1"/>
    </xf>
    <xf numFmtId="164" fontId="2" fillId="2" borderId="0" xfId="0" applyNumberFormat="1" applyFont="1" applyFill="1" applyBorder="1" applyAlignment="1">
      <alignment horizontal="left" vertical="top" wrapText="1"/>
    </xf>
    <xf numFmtId="43" fontId="2" fillId="2" borderId="12" xfId="1" applyFont="1" applyFill="1" applyBorder="1" applyAlignment="1">
      <alignment horizontal="left" vertical="top" wrapText="1"/>
    </xf>
    <xf numFmtId="43" fontId="2" fillId="2" borderId="5" xfId="1" applyFont="1" applyFill="1" applyBorder="1" applyAlignment="1">
      <alignment horizontal="left" vertical="top" wrapText="1"/>
    </xf>
    <xf numFmtId="43" fontId="2" fillId="2" borderId="19" xfId="1" applyFont="1" applyFill="1" applyBorder="1" applyAlignment="1">
      <alignment horizontal="left" vertical="top" wrapText="1"/>
    </xf>
    <xf numFmtId="43" fontId="2" fillId="2" borderId="22" xfId="1" applyFont="1" applyFill="1" applyBorder="1" applyAlignment="1">
      <alignment horizontal="left" vertical="top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center" vertical="center" wrapText="1"/>
    </xf>
    <xf numFmtId="43" fontId="0" fillId="0" borderId="4" xfId="0" applyNumberFormat="1" applyBorder="1"/>
    <xf numFmtId="14" fontId="2" fillId="2" borderId="14" xfId="1" applyNumberFormat="1" applyFont="1" applyFill="1" applyBorder="1" applyAlignment="1">
      <alignment horizontal="center" vertical="center" wrapText="1"/>
    </xf>
    <xf numFmtId="14" fontId="0" fillId="0" borderId="8" xfId="1" applyNumberFormat="1" applyFont="1" applyBorder="1"/>
    <xf numFmtId="14" fontId="0" fillId="0" borderId="10" xfId="1" applyNumberFormat="1" applyFont="1" applyBorder="1"/>
    <xf numFmtId="43" fontId="0" fillId="0" borderId="8" xfId="1" applyFont="1" applyBorder="1"/>
    <xf numFmtId="43" fontId="0" fillId="0" borderId="10" xfId="1" applyFont="1" applyBorder="1"/>
    <xf numFmtId="43" fontId="0" fillId="0" borderId="9" xfId="1" applyFont="1" applyBorder="1"/>
    <xf numFmtId="0" fontId="0" fillId="0" borderId="4" xfId="0" applyNumberFormat="1" applyBorder="1"/>
    <xf numFmtId="14" fontId="0" fillId="0" borderId="0" xfId="0" applyNumberFormat="1"/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64" fontId="2" fillId="4" borderId="4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4" xfId="1" applyFont="1" applyBorder="1" applyProtection="1">
      <protection locked="0"/>
    </xf>
    <xf numFmtId="0" fontId="0" fillId="0" borderId="0" xfId="0" applyBorder="1" applyProtection="1">
      <protection locked="0"/>
    </xf>
    <xf numFmtId="43" fontId="0" fillId="0" borderId="0" xfId="1" applyFont="1" applyBorder="1" applyProtection="1">
      <protection locked="0"/>
    </xf>
    <xf numFmtId="164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43" fontId="2" fillId="4" borderId="7" xfId="1" applyFont="1" applyFill="1" applyBorder="1" applyAlignment="1" applyProtection="1">
      <alignment horizontal="center" vertical="center" wrapText="1"/>
      <protection locked="0"/>
    </xf>
    <xf numFmtId="164" fontId="2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1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5" xfId="0" applyNumberFormat="1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14" xfId="1" applyFont="1" applyFill="1" applyBorder="1" applyAlignment="1" applyProtection="1">
      <alignment horizontal="center" vertical="center" wrapText="1"/>
      <protection locked="0"/>
    </xf>
    <xf numFmtId="164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3" xfId="1" applyFont="1" applyBorder="1" applyProtection="1">
      <protection locked="0"/>
    </xf>
    <xf numFmtId="16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2" fillId="2" borderId="23" xfId="0" applyNumberFormat="1" applyFont="1" applyFill="1" applyBorder="1" applyAlignment="1" applyProtection="1">
      <alignment horizontal="left" vertical="top"/>
      <protection locked="0"/>
    </xf>
    <xf numFmtId="43" fontId="2" fillId="2" borderId="24" xfId="1" applyFont="1" applyFill="1" applyBorder="1" applyAlignment="1" applyProtection="1">
      <alignment horizontal="left" vertical="center"/>
      <protection locked="0"/>
    </xf>
    <xf numFmtId="43" fontId="2" fillId="2" borderId="24" xfId="1" applyFont="1" applyFill="1" applyBorder="1" applyAlignment="1" applyProtection="1">
      <alignment horizontal="left" vertical="center" wrapText="1"/>
      <protection locked="0"/>
    </xf>
    <xf numFmtId="43" fontId="2" fillId="2" borderId="25" xfId="1" applyFont="1" applyFill="1" applyBorder="1" applyAlignment="1" applyProtection="1">
      <alignment horizontal="left" vertical="center" wrapText="1"/>
      <protection locked="0"/>
    </xf>
    <xf numFmtId="43" fontId="0" fillId="0" borderId="0" xfId="0" applyNumberFormat="1" applyProtection="1">
      <protection locked="0"/>
    </xf>
    <xf numFmtId="164" fontId="0" fillId="0" borderId="5" xfId="0" applyNumberFormat="1" applyFont="1" applyFill="1" applyBorder="1" applyAlignment="1" applyProtection="1">
      <alignment horizontal="left" vertical="center" wrapText="1"/>
      <protection locked="0"/>
    </xf>
    <xf numFmtId="43" fontId="0" fillId="0" borderId="1" xfId="1" applyFont="1" applyBorder="1" applyProtection="1">
      <protection locked="0"/>
    </xf>
    <xf numFmtId="164" fontId="2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164" fontId="2" fillId="2" borderId="26" xfId="0" applyNumberFormat="1" applyFont="1" applyFill="1" applyBorder="1" applyAlignment="1" applyProtection="1">
      <alignment horizontal="left" vertical="top" wrapText="1"/>
      <protection locked="0"/>
    </xf>
    <xf numFmtId="43" fontId="2" fillId="2" borderId="22" xfId="1" applyFont="1" applyFill="1" applyBorder="1" applyAlignment="1" applyProtection="1">
      <alignment horizontal="left" vertical="top" wrapText="1"/>
      <protection locked="0"/>
    </xf>
    <xf numFmtId="43" fontId="2" fillId="2" borderId="24" xfId="1" applyFont="1" applyFill="1" applyBorder="1" applyAlignment="1" applyProtection="1">
      <alignment horizontal="left" vertical="top" wrapText="1"/>
      <protection locked="0"/>
    </xf>
    <xf numFmtId="43" fontId="2" fillId="2" borderId="25" xfId="1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164" fontId="0" fillId="0" borderId="3" xfId="0" applyNumberFormat="1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164" fontId="2" fillId="3" borderId="18" xfId="0" applyNumberFormat="1" applyFont="1" applyFill="1" applyBorder="1" applyAlignment="1" applyProtection="1">
      <alignment horizontal="left" vertical="top" wrapText="1"/>
      <protection locked="0"/>
    </xf>
    <xf numFmtId="43" fontId="0" fillId="3" borderId="19" xfId="1" applyFont="1" applyFill="1" applyBorder="1" applyProtection="1">
      <protection locked="0"/>
    </xf>
    <xf numFmtId="164" fontId="2" fillId="2" borderId="13" xfId="0" applyNumberFormat="1" applyFont="1" applyFill="1" applyBorder="1" applyAlignment="1" applyProtection="1">
      <alignment horizontal="left" vertical="top" wrapText="1"/>
      <protection locked="0"/>
    </xf>
    <xf numFmtId="43" fontId="2" fillId="2" borderId="11" xfId="1" applyFont="1" applyFill="1" applyBorder="1" applyAlignment="1" applyProtection="1">
      <alignment horizontal="left" vertical="top" wrapText="1"/>
      <protection locked="0"/>
    </xf>
    <xf numFmtId="43" fontId="2" fillId="2" borderId="2" xfId="1" applyFont="1" applyFill="1" applyBorder="1" applyAlignment="1" applyProtection="1">
      <alignment horizontal="left" vertical="top" wrapText="1"/>
      <protection locked="0"/>
    </xf>
    <xf numFmtId="43" fontId="2" fillId="2" borderId="14" xfId="1" applyFont="1" applyFill="1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43" fontId="0" fillId="0" borderId="5" xfId="1" applyFont="1" applyBorder="1" applyProtection="1">
      <protection locked="0"/>
    </xf>
    <xf numFmtId="0" fontId="0" fillId="0" borderId="5" xfId="0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3" fontId="0" fillId="0" borderId="4" xfId="1" applyFont="1" applyBorder="1" applyProtection="1"/>
    <xf numFmtId="43" fontId="0" fillId="3" borderId="12" xfId="1" applyFont="1" applyFill="1" applyBorder="1" applyProtection="1"/>
    <xf numFmtId="43" fontId="0" fillId="2" borderId="6" xfId="1" applyFont="1" applyFill="1" applyBorder="1" applyProtection="1"/>
    <xf numFmtId="43" fontId="0" fillId="2" borderId="2" xfId="1" applyFont="1" applyFill="1" applyBorder="1" applyProtection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="92" zoomScaleNormal="92" workbookViewId="0">
      <selection activeCell="D47" sqref="D47"/>
    </sheetView>
  </sheetViews>
  <sheetFormatPr defaultColWidth="8.7265625" defaultRowHeight="14.5" x14ac:dyDescent="0.35"/>
  <cols>
    <col min="1" max="1" width="57" style="54" customWidth="1"/>
    <col min="2" max="2" width="16" style="55" customWidth="1"/>
    <col min="3" max="3" width="10.1796875" style="54" bestFit="1" customWidth="1"/>
    <col min="4" max="4" width="10.54296875" style="54" customWidth="1"/>
    <col min="5" max="5" width="30.81640625" style="54" customWidth="1"/>
    <col min="6" max="6" width="8.7265625" style="54"/>
    <col min="7" max="7" width="9.1796875" style="54" bestFit="1" customWidth="1"/>
    <col min="8" max="16384" width="8.7265625" style="54"/>
  </cols>
  <sheetData>
    <row r="1" spans="1:5" x14ac:dyDescent="0.35">
      <c r="A1" s="54" t="s">
        <v>0</v>
      </c>
    </row>
    <row r="2" spans="1:5" x14ac:dyDescent="0.35">
      <c r="A2" s="54" t="s">
        <v>1</v>
      </c>
    </row>
    <row r="3" spans="1:5" x14ac:dyDescent="0.35">
      <c r="A3" s="54" t="s">
        <v>2</v>
      </c>
    </row>
    <row r="4" spans="1:5" x14ac:dyDescent="0.35">
      <c r="A4" s="54" t="s">
        <v>3</v>
      </c>
    </row>
    <row r="6" spans="1:5" x14ac:dyDescent="0.35">
      <c r="A6" s="56" t="s">
        <v>4</v>
      </c>
      <c r="B6" s="57"/>
    </row>
    <row r="8" spans="1:5" x14ac:dyDescent="0.35">
      <c r="A8" s="56" t="s">
        <v>5</v>
      </c>
      <c r="B8" s="101">
        <f>D47*0.25</f>
        <v>6130</v>
      </c>
    </row>
    <row r="9" spans="1:5" ht="29" x14ac:dyDescent="0.35">
      <c r="A9" s="56" t="s">
        <v>6</v>
      </c>
      <c r="B9" s="101">
        <f>D44*0.2</f>
        <v>4304</v>
      </c>
    </row>
    <row r="10" spans="1:5" x14ac:dyDescent="0.35">
      <c r="A10" s="58"/>
      <c r="B10" s="59"/>
    </row>
    <row r="11" spans="1:5" ht="15" thickBot="1" x14ac:dyDescent="0.4"/>
    <row r="12" spans="1:5" ht="43.5" customHeight="1" thickBot="1" x14ac:dyDescent="0.4">
      <c r="A12" s="60" t="s">
        <v>7</v>
      </c>
      <c r="B12" s="61" t="s">
        <v>8</v>
      </c>
      <c r="C12" s="62" t="s">
        <v>9</v>
      </c>
      <c r="D12" s="62" t="s">
        <v>10</v>
      </c>
      <c r="E12" s="63" t="s">
        <v>11</v>
      </c>
    </row>
    <row r="13" spans="1:5" ht="16" customHeight="1" thickBot="1" x14ac:dyDescent="0.4">
      <c r="A13" s="64" t="s">
        <v>12</v>
      </c>
      <c r="B13" s="65"/>
      <c r="C13" s="65"/>
      <c r="D13" s="65"/>
      <c r="E13" s="66"/>
    </row>
    <row r="14" spans="1:5" ht="16" customHeight="1" x14ac:dyDescent="0.35">
      <c r="A14" s="67" t="s">
        <v>13</v>
      </c>
      <c r="B14" s="68">
        <v>2</v>
      </c>
      <c r="C14" s="68">
        <v>200</v>
      </c>
      <c r="D14" s="68">
        <f>B14*C14</f>
        <v>400</v>
      </c>
      <c r="E14" s="68"/>
    </row>
    <row r="15" spans="1:5" ht="16" customHeight="1" x14ac:dyDescent="0.35">
      <c r="A15" s="69" t="s">
        <v>14</v>
      </c>
      <c r="B15" s="57">
        <v>1</v>
      </c>
      <c r="C15" s="57">
        <v>2620</v>
      </c>
      <c r="D15" s="57">
        <f>B15*C15</f>
        <v>2620</v>
      </c>
      <c r="E15" s="57"/>
    </row>
    <row r="16" spans="1:5" ht="16" customHeight="1" x14ac:dyDescent="0.35">
      <c r="A16" s="69"/>
      <c r="B16" s="57"/>
      <c r="C16" s="57"/>
      <c r="D16" s="57"/>
      <c r="E16" s="57"/>
    </row>
    <row r="17" spans="1:7" ht="16" customHeight="1" x14ac:dyDescent="0.35">
      <c r="A17" s="69"/>
      <c r="B17" s="57"/>
      <c r="C17" s="57"/>
      <c r="D17" s="57"/>
      <c r="E17" s="57"/>
    </row>
    <row r="18" spans="1:7" ht="16" customHeight="1" x14ac:dyDescent="0.35">
      <c r="A18" s="69"/>
      <c r="B18" s="57"/>
      <c r="C18" s="57"/>
      <c r="D18" s="57"/>
      <c r="E18" s="57"/>
    </row>
    <row r="19" spans="1:7" ht="16" customHeight="1" thickBot="1" x14ac:dyDescent="0.4">
      <c r="A19" s="70" t="s">
        <v>15</v>
      </c>
      <c r="B19" s="71"/>
      <c r="C19" s="72"/>
      <c r="D19" s="72"/>
      <c r="E19" s="73"/>
      <c r="G19" s="74"/>
    </row>
    <row r="20" spans="1:7" ht="16" customHeight="1" x14ac:dyDescent="0.35">
      <c r="A20" s="67" t="s">
        <v>16</v>
      </c>
      <c r="B20" s="68">
        <v>30</v>
      </c>
      <c r="C20" s="68">
        <v>40</v>
      </c>
      <c r="D20" s="68">
        <v>5600</v>
      </c>
      <c r="E20" s="68"/>
    </row>
    <row r="21" spans="1:7" ht="16" customHeight="1" x14ac:dyDescent="0.35">
      <c r="A21" s="67" t="s">
        <v>17</v>
      </c>
      <c r="B21" s="57">
        <v>30</v>
      </c>
      <c r="C21" s="57">
        <v>7</v>
      </c>
      <c r="D21" s="57">
        <v>2000</v>
      </c>
      <c r="E21" s="57"/>
    </row>
    <row r="22" spans="1:7" ht="16" customHeight="1" x14ac:dyDescent="0.35">
      <c r="A22" s="75" t="s">
        <v>18</v>
      </c>
      <c r="B22" s="76">
        <v>10</v>
      </c>
      <c r="C22" s="76">
        <v>105</v>
      </c>
      <c r="D22" s="76">
        <v>2000</v>
      </c>
      <c r="E22" s="76"/>
    </row>
    <row r="23" spans="1:7" ht="16" customHeight="1" x14ac:dyDescent="0.35">
      <c r="A23" s="69"/>
      <c r="B23" s="57"/>
      <c r="C23" s="57"/>
      <c r="D23" s="57"/>
      <c r="E23" s="57"/>
    </row>
    <row r="24" spans="1:7" ht="16" customHeight="1" x14ac:dyDescent="0.35">
      <c r="A24" s="69"/>
      <c r="B24" s="57"/>
      <c r="C24" s="57"/>
      <c r="D24" s="57"/>
      <c r="E24" s="57"/>
    </row>
    <row r="25" spans="1:7" ht="16" customHeight="1" thickBot="1" x14ac:dyDescent="0.4">
      <c r="A25" s="77" t="s">
        <v>19</v>
      </c>
      <c r="B25" s="72"/>
      <c r="C25" s="72"/>
      <c r="D25" s="72"/>
      <c r="E25" s="73"/>
    </row>
    <row r="26" spans="1:7" ht="16" customHeight="1" x14ac:dyDescent="0.35">
      <c r="A26" s="78" t="s">
        <v>20</v>
      </c>
      <c r="B26" s="68">
        <v>1</v>
      </c>
      <c r="C26" s="68">
        <v>2000</v>
      </c>
      <c r="D26" s="68">
        <f>B26*C26</f>
        <v>2000</v>
      </c>
      <c r="E26" s="68"/>
    </row>
    <row r="27" spans="1:7" ht="16" customHeight="1" x14ac:dyDescent="0.35">
      <c r="A27" s="79" t="s">
        <v>21</v>
      </c>
      <c r="B27" s="57">
        <v>1</v>
      </c>
      <c r="C27" s="57">
        <v>1500</v>
      </c>
      <c r="D27" s="57">
        <f>B27*C27</f>
        <v>1500</v>
      </c>
      <c r="E27" s="57"/>
    </row>
    <row r="28" spans="1:7" ht="16" customHeight="1" x14ac:dyDescent="0.35">
      <c r="A28" s="80" t="s">
        <v>22</v>
      </c>
      <c r="B28" s="76">
        <v>1</v>
      </c>
      <c r="C28" s="76">
        <v>400</v>
      </c>
      <c r="D28" s="76">
        <f>B28*C28</f>
        <v>400</v>
      </c>
      <c r="E28" s="76"/>
    </row>
    <row r="29" spans="1:7" ht="16" customHeight="1" x14ac:dyDescent="0.35">
      <c r="A29" s="81"/>
      <c r="B29" s="57"/>
      <c r="C29" s="57"/>
      <c r="D29" s="57"/>
      <c r="E29" s="57"/>
    </row>
    <row r="30" spans="1:7" ht="16" customHeight="1" x14ac:dyDescent="0.35">
      <c r="A30" s="81"/>
      <c r="B30" s="57"/>
      <c r="C30" s="57"/>
      <c r="D30" s="57"/>
      <c r="E30" s="57"/>
    </row>
    <row r="31" spans="1:7" ht="16" customHeight="1" x14ac:dyDescent="0.35">
      <c r="A31" s="81"/>
      <c r="B31" s="57"/>
      <c r="C31" s="57"/>
      <c r="D31" s="57"/>
      <c r="E31" s="57"/>
    </row>
    <row r="32" spans="1:7" ht="16" customHeight="1" thickBot="1" x14ac:dyDescent="0.4">
      <c r="A32" s="82" t="s">
        <v>23</v>
      </c>
      <c r="B32" s="83"/>
      <c r="C32" s="83"/>
      <c r="D32" s="84"/>
      <c r="E32" s="85"/>
    </row>
    <row r="33" spans="1:5" ht="16" customHeight="1" x14ac:dyDescent="0.35">
      <c r="A33" s="79" t="s">
        <v>24</v>
      </c>
      <c r="B33" s="68">
        <v>1</v>
      </c>
      <c r="C33" s="68">
        <v>2000</v>
      </c>
      <c r="D33" s="68">
        <f>B33*C33</f>
        <v>2000</v>
      </c>
      <c r="E33" s="68"/>
    </row>
    <row r="34" spans="1:5" ht="16" customHeight="1" x14ac:dyDescent="0.35">
      <c r="A34" s="86" t="s">
        <v>25</v>
      </c>
      <c r="B34" s="57">
        <v>1</v>
      </c>
      <c r="C34" s="57">
        <v>2100</v>
      </c>
      <c r="D34" s="57">
        <f>B34*C34</f>
        <v>2100</v>
      </c>
      <c r="E34" s="57"/>
    </row>
    <row r="35" spans="1:5" ht="16" customHeight="1" x14ac:dyDescent="0.35">
      <c r="A35" s="86" t="s">
        <v>26</v>
      </c>
      <c r="B35" s="57">
        <v>1</v>
      </c>
      <c r="C35" s="57">
        <v>400</v>
      </c>
      <c r="D35" s="57">
        <f>B35*C35</f>
        <v>400</v>
      </c>
      <c r="E35" s="57"/>
    </row>
    <row r="36" spans="1:5" ht="16" customHeight="1" x14ac:dyDescent="0.35">
      <c r="A36" s="87" t="s">
        <v>27</v>
      </c>
      <c r="B36" s="57">
        <v>1</v>
      </c>
      <c r="C36" s="57">
        <v>500</v>
      </c>
      <c r="D36" s="57">
        <f t="shared" ref="D36:D37" si="0">B36*C36</f>
        <v>500</v>
      </c>
      <c r="E36" s="57"/>
    </row>
    <row r="37" spans="1:5" ht="16" customHeight="1" x14ac:dyDescent="0.35">
      <c r="A37" s="88" t="s">
        <v>28</v>
      </c>
      <c r="B37" s="57"/>
      <c r="C37" s="57"/>
      <c r="D37" s="57">
        <f t="shared" si="0"/>
        <v>0</v>
      </c>
      <c r="E37" s="57"/>
    </row>
    <row r="38" spans="1:5" ht="16" customHeight="1" x14ac:dyDescent="0.35">
      <c r="A38" s="89"/>
      <c r="B38" s="57"/>
      <c r="C38" s="57"/>
      <c r="D38" s="57"/>
      <c r="E38" s="57"/>
    </row>
    <row r="39" spans="1:5" ht="16" customHeight="1" x14ac:dyDescent="0.35">
      <c r="A39" s="89"/>
      <c r="B39" s="57"/>
      <c r="C39" s="57"/>
      <c r="D39" s="57"/>
      <c r="E39" s="57"/>
    </row>
    <row r="40" spans="1:5" ht="16" customHeight="1" x14ac:dyDescent="0.35">
      <c r="A40" s="89"/>
      <c r="B40" s="57"/>
      <c r="C40" s="57"/>
      <c r="D40" s="57"/>
      <c r="E40" s="57"/>
    </row>
    <row r="41" spans="1:5" ht="16" customHeight="1" x14ac:dyDescent="0.35">
      <c r="A41" s="89"/>
      <c r="B41" s="57"/>
      <c r="C41" s="57"/>
      <c r="D41" s="57"/>
      <c r="E41" s="57"/>
    </row>
    <row r="42" spans="1:5" ht="16" customHeight="1" x14ac:dyDescent="0.35">
      <c r="A42" s="89"/>
      <c r="B42" s="57"/>
      <c r="C42" s="57"/>
      <c r="D42" s="57"/>
      <c r="E42" s="57"/>
    </row>
    <row r="43" spans="1:5" ht="16" customHeight="1" x14ac:dyDescent="0.35">
      <c r="A43" s="89"/>
      <c r="B43" s="57"/>
      <c r="C43" s="57"/>
      <c r="D43" s="57"/>
      <c r="E43" s="57"/>
    </row>
    <row r="44" spans="1:5" ht="16" customHeight="1" thickBot="1" x14ac:dyDescent="0.4">
      <c r="A44" s="90" t="s">
        <v>29</v>
      </c>
      <c r="B44" s="102">
        <f>SUM(B14:B43)</f>
        <v>80</v>
      </c>
      <c r="C44" s="102">
        <f>SUM(C14:C43)</f>
        <v>11872</v>
      </c>
      <c r="D44" s="102">
        <f>SUM(D14:D43)</f>
        <v>21520</v>
      </c>
      <c r="E44" s="91"/>
    </row>
    <row r="45" spans="1:5" ht="16" customHeight="1" thickBot="1" x14ac:dyDescent="0.4">
      <c r="A45" s="92" t="s">
        <v>30</v>
      </c>
      <c r="B45" s="93"/>
      <c r="C45" s="93"/>
      <c r="D45" s="94"/>
      <c r="E45" s="95"/>
    </row>
    <row r="46" spans="1:5" ht="16" customHeight="1" thickBot="1" x14ac:dyDescent="0.4">
      <c r="A46" s="96" t="s">
        <v>31</v>
      </c>
      <c r="B46" s="59"/>
      <c r="C46" s="59"/>
      <c r="D46" s="97">
        <v>3000</v>
      </c>
      <c r="E46" s="98"/>
    </row>
    <row r="47" spans="1:5" ht="16" customHeight="1" thickBot="1" x14ac:dyDescent="0.4">
      <c r="A47" s="99" t="s">
        <v>32</v>
      </c>
      <c r="B47" s="103">
        <f>SUM(B13:B45)</f>
        <v>160</v>
      </c>
      <c r="C47" s="103">
        <f>SUM(C13:C45)</f>
        <v>23744</v>
      </c>
      <c r="D47" s="104">
        <f>D46+D44</f>
        <v>24520</v>
      </c>
      <c r="E47" s="100"/>
    </row>
  </sheetData>
  <conditionalFormatting sqref="D46">
    <cfRule type="cellIs" dxfId="3" priority="2" operator="greaterThan">
      <formula>$B$9</formula>
    </cfRule>
    <cfRule type="cellIs" dxfId="2" priority="3" operator="greaterThan">
      <formula>$B$9</formula>
    </cfRule>
  </conditionalFormatting>
  <dataValidations count="1">
    <dataValidation errorStyle="warning" allowBlank="1" showInputMessage="1" sqref="D4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Validation'!$B$2:$B$59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B7" sqref="B7"/>
    </sheetView>
  </sheetViews>
  <sheetFormatPr defaultRowHeight="14.5" x14ac:dyDescent="0.35"/>
  <cols>
    <col min="1" max="1" width="78.453125" bestFit="1" customWidth="1"/>
    <col min="2" max="2" width="27.1796875" customWidth="1"/>
    <col min="3" max="3" width="14.1796875" customWidth="1"/>
    <col min="4" max="4" width="13.453125" customWidth="1"/>
    <col min="5" max="5" width="15.81640625" customWidth="1"/>
    <col min="6" max="6" width="20.1796875" customWidth="1"/>
    <col min="7" max="7" width="22.81640625" customWidth="1"/>
    <col min="8" max="8" width="21.7265625" customWidth="1"/>
    <col min="9" max="9" width="23.453125" customWidth="1"/>
  </cols>
  <sheetData>
    <row r="1" spans="1:9" x14ac:dyDescent="0.35">
      <c r="A1" t="s">
        <v>0</v>
      </c>
    </row>
    <row r="2" spans="1:9" x14ac:dyDescent="0.35">
      <c r="A2" t="s">
        <v>33</v>
      </c>
    </row>
    <row r="3" spans="1:9" x14ac:dyDescent="0.35">
      <c r="A3" t="s">
        <v>34</v>
      </c>
    </row>
    <row r="4" spans="1:9" x14ac:dyDescent="0.35">
      <c r="A4" t="s">
        <v>35</v>
      </c>
    </row>
    <row r="5" spans="1:9" x14ac:dyDescent="0.35">
      <c r="A5" t="s">
        <v>36</v>
      </c>
    </row>
    <row r="7" spans="1:9" x14ac:dyDescent="0.35">
      <c r="A7" s="31" t="s">
        <v>4</v>
      </c>
      <c r="B7" s="30"/>
    </row>
    <row r="8" spans="1:9" x14ac:dyDescent="0.35">
      <c r="A8" s="31" t="s">
        <v>37</v>
      </c>
      <c r="B8" s="11"/>
    </row>
    <row r="10" spans="1:9" x14ac:dyDescent="0.35">
      <c r="A10" s="31" t="s">
        <v>38</v>
      </c>
      <c r="B10" s="45">
        <f>G38*0.2</f>
        <v>0</v>
      </c>
    </row>
    <row r="11" spans="1:9" x14ac:dyDescent="0.35">
      <c r="A11" s="31" t="s">
        <v>39</v>
      </c>
      <c r="B11" s="45">
        <f>G41*0.25</f>
        <v>0</v>
      </c>
    </row>
    <row r="12" spans="1:9" ht="15" thickBot="1" x14ac:dyDescent="0.4"/>
    <row r="13" spans="1:9" ht="105.75" customHeight="1" thickBot="1" x14ac:dyDescent="0.4">
      <c r="A13" s="28" t="s">
        <v>7</v>
      </c>
      <c r="B13" s="32" t="s">
        <v>40</v>
      </c>
      <c r="C13" s="43" t="s">
        <v>41</v>
      </c>
      <c r="D13" s="43" t="s">
        <v>42</v>
      </c>
      <c r="E13" s="44" t="s">
        <v>43</v>
      </c>
      <c r="F13" s="44" t="s">
        <v>44</v>
      </c>
      <c r="G13" s="44" t="s">
        <v>45</v>
      </c>
      <c r="H13" s="29" t="s">
        <v>46</v>
      </c>
      <c r="I13" s="29" t="s">
        <v>47</v>
      </c>
    </row>
    <row r="14" spans="1:9" ht="15" thickBot="1" x14ac:dyDescent="0.4">
      <c r="A14" s="6" t="s">
        <v>12</v>
      </c>
      <c r="B14" s="33">
        <f>'Tableau financier – Demande'!D14+'Tableau financier – Demande'!D15</f>
        <v>3020</v>
      </c>
      <c r="C14" s="7"/>
      <c r="D14" s="7"/>
      <c r="E14" s="46"/>
      <c r="F14" s="8"/>
      <c r="G14" s="8"/>
      <c r="H14" s="8"/>
      <c r="I14" s="8"/>
    </row>
    <row r="15" spans="1:9" ht="25.5" customHeight="1" x14ac:dyDescent="0.35">
      <c r="A15" s="19" t="s">
        <v>13</v>
      </c>
      <c r="B15" s="19"/>
      <c r="C15" s="9"/>
      <c r="D15" s="9"/>
      <c r="E15" s="49"/>
      <c r="F15" s="11"/>
      <c r="G15" s="11"/>
      <c r="H15" s="52"/>
      <c r="I15" s="30"/>
    </row>
    <row r="16" spans="1:9" ht="25.5" customHeight="1" thickBot="1" x14ac:dyDescent="0.4">
      <c r="A16" s="21" t="s">
        <v>14</v>
      </c>
      <c r="B16" s="21"/>
      <c r="C16" s="10"/>
      <c r="D16" s="10"/>
      <c r="E16" s="48"/>
      <c r="F16" s="11"/>
      <c r="G16" s="11"/>
      <c r="H16" s="30"/>
      <c r="I16" s="30"/>
    </row>
    <row r="17" spans="1:9" ht="25.5" customHeight="1" thickBot="1" x14ac:dyDescent="0.4">
      <c r="A17" s="5" t="s">
        <v>48</v>
      </c>
      <c r="B17" s="34">
        <f>'Tableau financier – Demande'!D20+'Tableau financier – Demande'!D21+'Tableau financier – Demande'!D22</f>
        <v>9600</v>
      </c>
      <c r="C17" s="12"/>
      <c r="D17" s="12"/>
      <c r="E17" s="13"/>
      <c r="F17" s="13"/>
      <c r="G17" s="13"/>
      <c r="H17" s="13"/>
      <c r="I17" s="13"/>
    </row>
    <row r="18" spans="1:9" ht="25.5" customHeight="1" x14ac:dyDescent="0.35">
      <c r="A18" s="19" t="s">
        <v>16</v>
      </c>
      <c r="B18" s="19"/>
      <c r="C18" s="9"/>
      <c r="D18" s="9"/>
      <c r="E18" s="47"/>
      <c r="F18" s="11"/>
      <c r="G18" s="11"/>
      <c r="H18" s="30"/>
      <c r="I18" s="30"/>
    </row>
    <row r="19" spans="1:9" ht="25.5" customHeight="1" x14ac:dyDescent="0.35">
      <c r="A19" s="19" t="s">
        <v>17</v>
      </c>
      <c r="B19" s="19"/>
      <c r="C19" s="11"/>
      <c r="D19" s="11"/>
      <c r="E19" s="51"/>
      <c r="F19" s="11"/>
      <c r="G19" s="11"/>
      <c r="H19" s="30"/>
      <c r="I19" s="30"/>
    </row>
    <row r="20" spans="1:9" ht="25.5" customHeight="1" thickBot="1" x14ac:dyDescent="0.4">
      <c r="A20" s="20" t="s">
        <v>18</v>
      </c>
      <c r="B20" s="20"/>
      <c r="C20" s="10"/>
      <c r="D20" s="10"/>
      <c r="E20" s="50"/>
      <c r="F20" s="11"/>
      <c r="G20" s="11"/>
      <c r="H20" s="30"/>
      <c r="I20" s="30"/>
    </row>
    <row r="21" spans="1:9" ht="25.5" customHeight="1" thickBot="1" x14ac:dyDescent="0.4">
      <c r="A21" s="4" t="s">
        <v>19</v>
      </c>
      <c r="B21" s="35">
        <f>'Tableau financier – Demande'!D26+'Tableau financier – Demande'!D27+'Tableau financier – Demande'!D28</f>
        <v>3900</v>
      </c>
      <c r="C21" s="12"/>
      <c r="D21" s="12"/>
      <c r="E21" s="13"/>
      <c r="F21" s="13"/>
      <c r="G21" s="13"/>
      <c r="H21" s="13"/>
      <c r="I21" s="13"/>
    </row>
    <row r="22" spans="1:9" ht="25.5" customHeight="1" x14ac:dyDescent="0.35">
      <c r="A22" s="1" t="s">
        <v>20</v>
      </c>
      <c r="B22" s="1"/>
      <c r="C22" s="9"/>
      <c r="D22" s="9"/>
      <c r="E22" s="49"/>
      <c r="F22" s="11"/>
      <c r="G22" s="11"/>
      <c r="H22" s="30"/>
      <c r="I22" s="30"/>
    </row>
    <row r="23" spans="1:9" ht="25.5" customHeight="1" x14ac:dyDescent="0.35">
      <c r="A23" s="2" t="s">
        <v>21</v>
      </c>
      <c r="B23" s="2"/>
      <c r="C23" s="11"/>
      <c r="D23" s="11"/>
      <c r="E23" s="51"/>
      <c r="F23" s="11"/>
      <c r="G23" s="11"/>
      <c r="H23" s="30"/>
      <c r="I23" s="30"/>
    </row>
    <row r="24" spans="1:9" ht="25.5" customHeight="1" x14ac:dyDescent="0.35">
      <c r="A24" s="16" t="s">
        <v>22</v>
      </c>
      <c r="B24" s="16"/>
      <c r="C24" s="10"/>
      <c r="D24" s="10"/>
      <c r="E24" s="50"/>
      <c r="F24" s="11"/>
      <c r="G24" s="11"/>
      <c r="H24" s="30"/>
      <c r="I24" s="30"/>
    </row>
    <row r="25" spans="1:9" x14ac:dyDescent="0.35">
      <c r="A25" s="37" t="s">
        <v>23</v>
      </c>
      <c r="B25" s="38">
        <f>'Tableau financier – Demande'!D33+'Tableau financier – Demande'!D34+'Tableau financier – Demande'!D35+'Tableau financier – Demande'!D36+'Tableau financier – Demande'!D37+'Tableau financier – Demande'!D38+'Tableau financier – Demande'!D39+'Tableau financier – Demande'!D40+'Tableau financier – Demande'!D41+'Tableau financier – Demande'!D42+'Tableau financier – Demande'!D43</f>
        <v>5000</v>
      </c>
      <c r="C25" s="39"/>
      <c r="D25" s="40"/>
      <c r="E25" s="41"/>
      <c r="F25" s="41"/>
      <c r="G25" s="41"/>
      <c r="H25" s="41"/>
      <c r="I25" s="41"/>
    </row>
    <row r="26" spans="1:9" x14ac:dyDescent="0.35">
      <c r="A26" s="30" t="s">
        <v>24</v>
      </c>
      <c r="B26" s="30"/>
      <c r="C26" s="11"/>
      <c r="D26" s="11"/>
      <c r="E26" s="11"/>
      <c r="F26" s="11"/>
      <c r="G26" s="11"/>
      <c r="H26" s="30"/>
      <c r="I26" s="30"/>
    </row>
    <row r="27" spans="1:9" x14ac:dyDescent="0.35">
      <c r="A27" s="30" t="s">
        <v>25</v>
      </c>
      <c r="B27" s="30"/>
      <c r="C27" s="11"/>
      <c r="D27" s="11"/>
      <c r="E27" s="11"/>
      <c r="F27" s="11"/>
      <c r="G27" s="11"/>
      <c r="H27" s="30"/>
      <c r="I27" s="30"/>
    </row>
    <row r="28" spans="1:9" x14ac:dyDescent="0.35">
      <c r="A28" s="30" t="s">
        <v>26</v>
      </c>
      <c r="B28" s="30"/>
      <c r="C28" s="11"/>
      <c r="D28" s="11"/>
      <c r="E28" s="11"/>
      <c r="F28" s="11"/>
      <c r="G28" s="11"/>
      <c r="H28" s="30"/>
      <c r="I28" s="30"/>
    </row>
    <row r="29" spans="1:9" x14ac:dyDescent="0.35">
      <c r="A29" s="30" t="s">
        <v>27</v>
      </c>
      <c r="B29" s="30"/>
      <c r="C29" s="11"/>
      <c r="D29" s="11"/>
      <c r="E29" s="11"/>
      <c r="F29" s="11"/>
      <c r="G29" s="11"/>
      <c r="H29" s="30"/>
      <c r="I29" s="30"/>
    </row>
    <row r="30" spans="1:9" x14ac:dyDescent="0.35">
      <c r="A30" s="30" t="s">
        <v>28</v>
      </c>
      <c r="B30" s="30"/>
      <c r="C30" s="11"/>
      <c r="D30" s="11"/>
      <c r="E30" s="11"/>
      <c r="F30" s="11"/>
      <c r="G30" s="11"/>
      <c r="H30" s="30"/>
      <c r="I30" s="30"/>
    </row>
    <row r="31" spans="1:9" x14ac:dyDescent="0.35">
      <c r="A31" s="30"/>
      <c r="B31" s="30"/>
      <c r="C31" s="11"/>
      <c r="D31" s="11"/>
      <c r="E31" s="11"/>
      <c r="F31" s="11"/>
      <c r="G31" s="11"/>
      <c r="H31" s="30"/>
      <c r="I31" s="30"/>
    </row>
    <row r="32" spans="1:9" x14ac:dyDescent="0.35">
      <c r="A32" s="30"/>
      <c r="B32" s="30"/>
      <c r="C32" s="11"/>
      <c r="D32" s="11"/>
      <c r="E32" s="11"/>
      <c r="F32" s="11"/>
      <c r="G32" s="11"/>
      <c r="H32" s="30"/>
      <c r="I32" s="30"/>
    </row>
    <row r="33" spans="1:9" x14ac:dyDescent="0.35">
      <c r="A33" s="30"/>
      <c r="B33" s="30"/>
      <c r="C33" s="11"/>
      <c r="D33" s="11"/>
      <c r="E33" s="11"/>
      <c r="F33" s="11"/>
      <c r="G33" s="11"/>
      <c r="H33" s="30"/>
      <c r="I33" s="30"/>
    </row>
    <row r="34" spans="1:9" x14ac:dyDescent="0.35">
      <c r="A34" s="30"/>
      <c r="B34" s="30"/>
      <c r="C34" s="11"/>
      <c r="D34" s="11"/>
      <c r="E34" s="11"/>
      <c r="F34" s="11"/>
      <c r="G34" s="11"/>
      <c r="H34" s="30"/>
      <c r="I34" s="30"/>
    </row>
    <row r="35" spans="1:9" x14ac:dyDescent="0.35">
      <c r="A35" s="30"/>
      <c r="B35" s="30"/>
      <c r="C35" s="11"/>
      <c r="D35" s="11"/>
      <c r="E35" s="11"/>
      <c r="F35" s="11"/>
      <c r="G35" s="11"/>
      <c r="H35" s="30"/>
      <c r="I35" s="30"/>
    </row>
    <row r="36" spans="1:9" x14ac:dyDescent="0.35">
      <c r="A36" s="30"/>
      <c r="B36" s="30"/>
      <c r="C36" s="11"/>
      <c r="D36" s="11"/>
      <c r="E36" s="11"/>
      <c r="F36" s="11"/>
      <c r="G36" s="11"/>
      <c r="H36" s="30"/>
      <c r="I36" s="30"/>
    </row>
    <row r="37" spans="1:9" x14ac:dyDescent="0.35">
      <c r="A37" s="30"/>
      <c r="B37" s="30"/>
      <c r="C37" s="11"/>
      <c r="D37" s="11"/>
      <c r="E37" s="11"/>
      <c r="F37" s="11"/>
      <c r="G37" s="11"/>
      <c r="H37" s="30"/>
      <c r="I37" s="30"/>
    </row>
    <row r="38" spans="1:9" ht="15" thickBot="1" x14ac:dyDescent="0.4">
      <c r="A38" s="25" t="s">
        <v>29</v>
      </c>
      <c r="B38" s="25">
        <f>SUM(B14:B37)</f>
        <v>21520</v>
      </c>
      <c r="C38" s="26">
        <f>SUM(C14:C37)</f>
        <v>0</v>
      </c>
      <c r="D38" s="26"/>
      <c r="E38" s="27"/>
      <c r="F38" s="26">
        <f>SUM(F14:F37)</f>
        <v>0</v>
      </c>
      <c r="G38" s="26">
        <f>SUM(G14:G37)</f>
        <v>0</v>
      </c>
      <c r="H38" s="26"/>
      <c r="I38" s="27"/>
    </row>
    <row r="39" spans="1:9" ht="15" thickBot="1" x14ac:dyDescent="0.4">
      <c r="A39" s="3" t="s">
        <v>30</v>
      </c>
      <c r="B39" s="14"/>
      <c r="C39" s="14"/>
      <c r="D39" s="18"/>
      <c r="E39" s="15"/>
      <c r="F39" s="36"/>
      <c r="G39" s="36"/>
      <c r="H39" s="36"/>
      <c r="I39" s="36"/>
    </row>
    <row r="40" spans="1:9" ht="15" thickBot="1" x14ac:dyDescent="0.4">
      <c r="A40" s="96" t="s">
        <v>31</v>
      </c>
      <c r="B40" s="23">
        <v>0</v>
      </c>
      <c r="C40" s="22"/>
      <c r="D40" s="17"/>
      <c r="E40" s="24"/>
      <c r="F40" s="30"/>
      <c r="G40" s="30"/>
      <c r="H40" s="30"/>
      <c r="I40" s="30"/>
    </row>
    <row r="41" spans="1:9" ht="15" thickBot="1" x14ac:dyDescent="0.4">
      <c r="A41" s="3" t="s">
        <v>49</v>
      </c>
      <c r="B41" s="14">
        <f>B40+B38</f>
        <v>21520</v>
      </c>
      <c r="C41" s="14">
        <f>SUM(C14:C40)</f>
        <v>0</v>
      </c>
      <c r="D41" s="14"/>
      <c r="E41" s="14"/>
      <c r="F41" s="14">
        <f>F40+F38</f>
        <v>0</v>
      </c>
      <c r="G41" s="14">
        <f>G40+G38</f>
        <v>0</v>
      </c>
      <c r="H41" s="14"/>
      <c r="I41" s="42"/>
    </row>
  </sheetData>
  <conditionalFormatting sqref="H40">
    <cfRule type="cellIs" dxfId="1" priority="2" operator="greaterThan">
      <formula>$B$10</formula>
    </cfRule>
  </conditionalFormatting>
  <conditionalFormatting sqref="B40">
    <cfRule type="cellIs" dxfId="0" priority="1" operator="greaterThan">
      <formula>$B$10</formula>
    </cfRule>
  </conditionalFormatting>
  <dataValidations count="2">
    <dataValidation errorStyle="warning" allowBlank="1" showInputMessage="1" sqref="D40"/>
    <dataValidation type="date" allowBlank="1" showInputMessage="1" showErrorMessage="1" sqref="E15:E226">
      <formula1>45292</formula1>
      <formula2>45657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Validation'!$B$2:$B$59</xm:f>
          </x14:formula1>
          <xm:sqref>B7</xm:sqref>
        </x14:dataValidation>
        <x14:dataValidation type="date" allowBlank="1" showInputMessage="1" showErrorMessage="1">
          <x14:formula1>
            <xm:f>'Data Validation'!A61</xm:f>
          </x14:formula1>
          <x14:formula2>
            <xm:f>'Data Validation'!A62</xm:f>
          </x14:formula2>
          <xm:sqref>E14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topLeftCell="A24" workbookViewId="0">
      <selection activeCell="A60" sqref="A59:XFD60"/>
    </sheetView>
  </sheetViews>
  <sheetFormatPr defaultRowHeight="14.5" x14ac:dyDescent="0.35"/>
  <cols>
    <col min="1" max="1" width="25.453125" bestFit="1" customWidth="1"/>
  </cols>
  <sheetData>
    <row r="1" spans="1:3" x14ac:dyDescent="0.35">
      <c r="A1" s="31" t="s">
        <v>50</v>
      </c>
      <c r="B1" s="31" t="s">
        <v>51</v>
      </c>
      <c r="C1" s="31" t="s">
        <v>52</v>
      </c>
    </row>
    <row r="2" spans="1:3" x14ac:dyDescent="0.35">
      <c r="A2" t="s">
        <v>53</v>
      </c>
      <c r="B2" t="s">
        <v>54</v>
      </c>
      <c r="C2" t="s">
        <v>55</v>
      </c>
    </row>
    <row r="3" spans="1:3" x14ac:dyDescent="0.35">
      <c r="A3" t="s">
        <v>56</v>
      </c>
      <c r="B3" t="s">
        <v>57</v>
      </c>
      <c r="C3" t="s">
        <v>58</v>
      </c>
    </row>
    <row r="4" spans="1:3" x14ac:dyDescent="0.35">
      <c r="A4" t="s">
        <v>59</v>
      </c>
      <c r="B4" t="s">
        <v>60</v>
      </c>
      <c r="C4" t="s">
        <v>61</v>
      </c>
    </row>
    <row r="5" spans="1:3" x14ac:dyDescent="0.35">
      <c r="A5" t="s">
        <v>62</v>
      </c>
      <c r="B5" t="s">
        <v>63</v>
      </c>
      <c r="C5" t="s">
        <v>64</v>
      </c>
    </row>
    <row r="6" spans="1:3" x14ac:dyDescent="0.35">
      <c r="A6" t="s">
        <v>65</v>
      </c>
      <c r="B6" t="s">
        <v>66</v>
      </c>
      <c r="C6" t="s">
        <v>67</v>
      </c>
    </row>
    <row r="7" spans="1:3" x14ac:dyDescent="0.35">
      <c r="A7" t="s">
        <v>68</v>
      </c>
      <c r="B7" t="s">
        <v>69</v>
      </c>
      <c r="C7" t="s">
        <v>70</v>
      </c>
    </row>
    <row r="8" spans="1:3" x14ac:dyDescent="0.35">
      <c r="A8" t="s">
        <v>71</v>
      </c>
      <c r="B8" t="s">
        <v>72</v>
      </c>
      <c r="C8" t="s">
        <v>73</v>
      </c>
    </row>
    <row r="9" spans="1:3" x14ac:dyDescent="0.35">
      <c r="A9" t="s">
        <v>74</v>
      </c>
      <c r="B9" t="s">
        <v>75</v>
      </c>
      <c r="C9" t="s">
        <v>76</v>
      </c>
    </row>
    <row r="10" spans="1:3" x14ac:dyDescent="0.35">
      <c r="A10" t="s">
        <v>77</v>
      </c>
      <c r="B10" t="s">
        <v>78</v>
      </c>
      <c r="C10" t="s">
        <v>79</v>
      </c>
    </row>
    <row r="11" spans="1:3" x14ac:dyDescent="0.35">
      <c r="A11" t="s">
        <v>80</v>
      </c>
      <c r="B11" t="s">
        <v>81</v>
      </c>
      <c r="C11" t="s">
        <v>82</v>
      </c>
    </row>
    <row r="12" spans="1:3" x14ac:dyDescent="0.35">
      <c r="A12" t="s">
        <v>83</v>
      </c>
      <c r="B12" t="s">
        <v>84</v>
      </c>
      <c r="C12" t="s">
        <v>85</v>
      </c>
    </row>
    <row r="13" spans="1:3" x14ac:dyDescent="0.35">
      <c r="A13" t="s">
        <v>86</v>
      </c>
      <c r="B13" t="s">
        <v>87</v>
      </c>
      <c r="C13" t="s">
        <v>88</v>
      </c>
    </row>
    <row r="14" spans="1:3" x14ac:dyDescent="0.35">
      <c r="A14" t="s">
        <v>89</v>
      </c>
      <c r="B14" t="s">
        <v>90</v>
      </c>
      <c r="C14" t="s">
        <v>91</v>
      </c>
    </row>
    <row r="15" spans="1:3" x14ac:dyDescent="0.35">
      <c r="A15" t="s">
        <v>92</v>
      </c>
      <c r="B15" t="s">
        <v>93</v>
      </c>
      <c r="C15" t="s">
        <v>94</v>
      </c>
    </row>
    <row r="16" spans="1:3" x14ac:dyDescent="0.35">
      <c r="A16" t="s">
        <v>95</v>
      </c>
      <c r="B16" t="s">
        <v>96</v>
      </c>
      <c r="C16" t="s">
        <v>97</v>
      </c>
    </row>
    <row r="17" spans="1:3" x14ac:dyDescent="0.35">
      <c r="A17" t="s">
        <v>98</v>
      </c>
      <c r="B17" t="s">
        <v>99</v>
      </c>
      <c r="C17" t="s">
        <v>100</v>
      </c>
    </row>
    <row r="18" spans="1:3" x14ac:dyDescent="0.35">
      <c r="A18" t="s">
        <v>101</v>
      </c>
      <c r="B18" t="s">
        <v>102</v>
      </c>
      <c r="C18" t="s">
        <v>103</v>
      </c>
    </row>
    <row r="19" spans="1:3" x14ac:dyDescent="0.35">
      <c r="A19" t="s">
        <v>104</v>
      </c>
      <c r="B19" t="s">
        <v>105</v>
      </c>
      <c r="C19" t="s">
        <v>106</v>
      </c>
    </row>
    <row r="20" spans="1:3" x14ac:dyDescent="0.35">
      <c r="A20" t="s">
        <v>107</v>
      </c>
      <c r="B20" t="s">
        <v>108</v>
      </c>
      <c r="C20" t="s">
        <v>109</v>
      </c>
    </row>
    <row r="21" spans="1:3" x14ac:dyDescent="0.35">
      <c r="A21" t="s">
        <v>110</v>
      </c>
      <c r="B21" t="s">
        <v>111</v>
      </c>
      <c r="C21" t="s">
        <v>112</v>
      </c>
    </row>
    <row r="22" spans="1:3" x14ac:dyDescent="0.35">
      <c r="A22" t="s">
        <v>113</v>
      </c>
      <c r="B22" t="s">
        <v>114</v>
      </c>
      <c r="C22" t="s">
        <v>115</v>
      </c>
    </row>
    <row r="23" spans="1:3" x14ac:dyDescent="0.35">
      <c r="A23" t="s">
        <v>116</v>
      </c>
      <c r="B23" t="s">
        <v>117</v>
      </c>
      <c r="C23" t="s">
        <v>118</v>
      </c>
    </row>
    <row r="24" spans="1:3" x14ac:dyDescent="0.35">
      <c r="A24" t="s">
        <v>119</v>
      </c>
      <c r="B24" t="s">
        <v>120</v>
      </c>
      <c r="C24" t="s">
        <v>121</v>
      </c>
    </row>
    <row r="25" spans="1:3" x14ac:dyDescent="0.35">
      <c r="A25" t="s">
        <v>122</v>
      </c>
      <c r="B25" t="s">
        <v>123</v>
      </c>
      <c r="C25" t="s">
        <v>124</v>
      </c>
    </row>
    <row r="26" spans="1:3" x14ac:dyDescent="0.35">
      <c r="A26" t="s">
        <v>125</v>
      </c>
      <c r="B26" t="s">
        <v>126</v>
      </c>
      <c r="C26" t="s">
        <v>127</v>
      </c>
    </row>
    <row r="27" spans="1:3" x14ac:dyDescent="0.35">
      <c r="A27" t="s">
        <v>128</v>
      </c>
      <c r="B27" t="s">
        <v>129</v>
      </c>
      <c r="C27" t="s">
        <v>130</v>
      </c>
    </row>
    <row r="28" spans="1:3" x14ac:dyDescent="0.35">
      <c r="A28" t="s">
        <v>131</v>
      </c>
      <c r="B28" t="s">
        <v>132</v>
      </c>
      <c r="C28" t="s">
        <v>133</v>
      </c>
    </row>
    <row r="29" spans="1:3" x14ac:dyDescent="0.35">
      <c r="A29" t="s">
        <v>134</v>
      </c>
      <c r="B29" t="s">
        <v>135</v>
      </c>
      <c r="C29" t="s">
        <v>136</v>
      </c>
    </row>
    <row r="30" spans="1:3" x14ac:dyDescent="0.35">
      <c r="A30" t="s">
        <v>137</v>
      </c>
      <c r="B30" t="s">
        <v>138</v>
      </c>
      <c r="C30" t="s">
        <v>139</v>
      </c>
    </row>
    <row r="31" spans="1:3" x14ac:dyDescent="0.35">
      <c r="A31" t="s">
        <v>140</v>
      </c>
      <c r="B31" t="s">
        <v>141</v>
      </c>
      <c r="C31" t="s">
        <v>142</v>
      </c>
    </row>
    <row r="32" spans="1:3" x14ac:dyDescent="0.35">
      <c r="A32" t="s">
        <v>143</v>
      </c>
      <c r="B32" t="s">
        <v>144</v>
      </c>
      <c r="C32" t="s">
        <v>145</v>
      </c>
    </row>
    <row r="33" spans="1:3" x14ac:dyDescent="0.35">
      <c r="A33" t="s">
        <v>146</v>
      </c>
      <c r="B33" t="s">
        <v>147</v>
      </c>
      <c r="C33" t="s">
        <v>148</v>
      </c>
    </row>
    <row r="34" spans="1:3" x14ac:dyDescent="0.35">
      <c r="A34" t="s">
        <v>149</v>
      </c>
      <c r="B34" t="s">
        <v>150</v>
      </c>
      <c r="C34" t="s">
        <v>151</v>
      </c>
    </row>
    <row r="35" spans="1:3" x14ac:dyDescent="0.35">
      <c r="A35" t="s">
        <v>152</v>
      </c>
      <c r="B35" t="s">
        <v>153</v>
      </c>
      <c r="C35" t="s">
        <v>154</v>
      </c>
    </row>
    <row r="36" spans="1:3" x14ac:dyDescent="0.35">
      <c r="A36" t="s">
        <v>155</v>
      </c>
      <c r="B36" t="s">
        <v>156</v>
      </c>
      <c r="C36" t="s">
        <v>157</v>
      </c>
    </row>
    <row r="37" spans="1:3" x14ac:dyDescent="0.35">
      <c r="A37" t="s">
        <v>158</v>
      </c>
      <c r="B37" t="s">
        <v>159</v>
      </c>
      <c r="C37" t="s">
        <v>160</v>
      </c>
    </row>
    <row r="38" spans="1:3" x14ac:dyDescent="0.35">
      <c r="A38" t="s">
        <v>161</v>
      </c>
      <c r="B38" t="s">
        <v>162</v>
      </c>
      <c r="C38" t="s">
        <v>163</v>
      </c>
    </row>
    <row r="39" spans="1:3" x14ac:dyDescent="0.35">
      <c r="A39" t="s">
        <v>164</v>
      </c>
      <c r="B39" t="s">
        <v>165</v>
      </c>
      <c r="C39" t="s">
        <v>166</v>
      </c>
    </row>
    <row r="40" spans="1:3" x14ac:dyDescent="0.35">
      <c r="A40" t="s">
        <v>167</v>
      </c>
      <c r="B40" t="s">
        <v>168</v>
      </c>
      <c r="C40" t="s">
        <v>169</v>
      </c>
    </row>
    <row r="41" spans="1:3" x14ac:dyDescent="0.35">
      <c r="A41" t="s">
        <v>170</v>
      </c>
      <c r="B41" t="s">
        <v>171</v>
      </c>
      <c r="C41" t="s">
        <v>172</v>
      </c>
    </row>
    <row r="42" spans="1:3" x14ac:dyDescent="0.35">
      <c r="A42" t="s">
        <v>173</v>
      </c>
      <c r="B42" t="s">
        <v>174</v>
      </c>
      <c r="C42" t="s">
        <v>175</v>
      </c>
    </row>
    <row r="43" spans="1:3" x14ac:dyDescent="0.35">
      <c r="A43" t="s">
        <v>176</v>
      </c>
      <c r="B43" t="s">
        <v>177</v>
      </c>
      <c r="C43" t="s">
        <v>178</v>
      </c>
    </row>
    <row r="44" spans="1:3" x14ac:dyDescent="0.35">
      <c r="A44" t="s">
        <v>179</v>
      </c>
      <c r="B44" t="s">
        <v>180</v>
      </c>
      <c r="C44" t="s">
        <v>181</v>
      </c>
    </row>
    <row r="45" spans="1:3" x14ac:dyDescent="0.35">
      <c r="A45" t="s">
        <v>182</v>
      </c>
      <c r="B45" t="s">
        <v>183</v>
      </c>
      <c r="C45" t="s">
        <v>184</v>
      </c>
    </row>
    <row r="46" spans="1:3" x14ac:dyDescent="0.35">
      <c r="A46" t="s">
        <v>185</v>
      </c>
      <c r="B46" t="s">
        <v>186</v>
      </c>
      <c r="C46" t="s">
        <v>187</v>
      </c>
    </row>
    <row r="47" spans="1:3" x14ac:dyDescent="0.35">
      <c r="A47" t="s">
        <v>188</v>
      </c>
      <c r="B47" t="s">
        <v>189</v>
      </c>
      <c r="C47" t="s">
        <v>190</v>
      </c>
    </row>
    <row r="48" spans="1:3" x14ac:dyDescent="0.35">
      <c r="A48" t="s">
        <v>191</v>
      </c>
      <c r="B48" t="s">
        <v>192</v>
      </c>
      <c r="C48" t="s">
        <v>193</v>
      </c>
    </row>
    <row r="49" spans="1:3" x14ac:dyDescent="0.35">
      <c r="A49" t="s">
        <v>194</v>
      </c>
      <c r="B49" t="s">
        <v>195</v>
      </c>
      <c r="C49" t="s">
        <v>196</v>
      </c>
    </row>
    <row r="50" spans="1:3" x14ac:dyDescent="0.35">
      <c r="A50" t="s">
        <v>197</v>
      </c>
      <c r="B50" t="s">
        <v>198</v>
      </c>
      <c r="C50" t="s">
        <v>199</v>
      </c>
    </row>
    <row r="51" spans="1:3" x14ac:dyDescent="0.35">
      <c r="A51" t="s">
        <v>200</v>
      </c>
      <c r="B51" t="s">
        <v>201</v>
      </c>
      <c r="C51" t="s">
        <v>202</v>
      </c>
    </row>
    <row r="52" spans="1:3" x14ac:dyDescent="0.35">
      <c r="A52" t="s">
        <v>203</v>
      </c>
      <c r="B52" t="s">
        <v>204</v>
      </c>
      <c r="C52" t="s">
        <v>205</v>
      </c>
    </row>
    <row r="53" spans="1:3" x14ac:dyDescent="0.35">
      <c r="A53" t="s">
        <v>206</v>
      </c>
      <c r="B53" t="s">
        <v>207</v>
      </c>
      <c r="C53" t="s">
        <v>208</v>
      </c>
    </row>
    <row r="54" spans="1:3" x14ac:dyDescent="0.35">
      <c r="A54" t="s">
        <v>209</v>
      </c>
      <c r="B54" t="s">
        <v>210</v>
      </c>
      <c r="C54" t="s">
        <v>211</v>
      </c>
    </row>
    <row r="55" spans="1:3" x14ac:dyDescent="0.35">
      <c r="A55" t="s">
        <v>212</v>
      </c>
      <c r="B55" t="s">
        <v>213</v>
      </c>
      <c r="C55" t="s">
        <v>214</v>
      </c>
    </row>
    <row r="56" spans="1:3" x14ac:dyDescent="0.35">
      <c r="A56" t="s">
        <v>215</v>
      </c>
      <c r="B56" t="s">
        <v>216</v>
      </c>
      <c r="C56" t="s">
        <v>217</v>
      </c>
    </row>
    <row r="57" spans="1:3" x14ac:dyDescent="0.35">
      <c r="A57" t="s">
        <v>218</v>
      </c>
      <c r="B57" t="s">
        <v>219</v>
      </c>
      <c r="C57" t="s">
        <v>220</v>
      </c>
    </row>
    <row r="58" spans="1:3" x14ac:dyDescent="0.35">
      <c r="A58" t="s">
        <v>221</v>
      </c>
      <c r="B58" t="s">
        <v>222</v>
      </c>
      <c r="C58" t="s">
        <v>223</v>
      </c>
    </row>
    <row r="59" spans="1:3" x14ac:dyDescent="0.35">
      <c r="A59" t="s">
        <v>224</v>
      </c>
      <c r="B59" t="s">
        <v>225</v>
      </c>
      <c r="C59" t="s">
        <v>226</v>
      </c>
    </row>
    <row r="61" spans="1:3" x14ac:dyDescent="0.35">
      <c r="A61" s="53">
        <v>45292</v>
      </c>
    </row>
    <row r="62" spans="1:3" x14ac:dyDescent="0.35">
      <c r="A62" s="53">
        <v>45657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caf63f6d-1a76-444c-96af-7b93ab28a9cf</TitusGUID>
  <TitusMetadata xmlns="">eyJucyI6Imh0dHA6XC9cL3d3dy50aXR1cy5jb21cL25zXC9uYXRvIiwicHJvcHMiOlt7Im4iOiJPd25lcnNoaXAiLCJ2YWxzIjpbeyJ2YWx1ZSI6Ik5vbmUgKFB1YmxpYykifV19LHsibiI6IkNsYXNzaWZpY2F0aW9uIiwidmFscyI6W119LHsibiI6IlJlbGVhc2FiaWxpdHkiLCJ2YWxzIjpbXX0seyJuIjoiT25seSIsInZhbHMiOltdfSx7Im4iOiJMaW1pdGVkIiwidmFscyI6W119LHsibiI6IkFkbWluaXN0cmF0aXZlTWFya2luZ3MiLCJ2YWxzIjpbXX1dfQ==</TitusMetadata>
</titus>
</file>

<file path=customXml/itemProps1.xml><?xml version="1.0" encoding="utf-8"?>
<ds:datastoreItem xmlns:ds="http://schemas.openxmlformats.org/officeDocument/2006/customXml" ds:itemID="{F72F9CD4-3BB7-4C9D-883A-63C00D286BA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Tableau financier – Demande</vt:lpstr>
      <vt:lpstr>Tableau financier – Rapport fin</vt:lpstr>
      <vt:lpstr>Data Validation</vt:lpstr>
    </vt:vector>
  </TitlesOfParts>
  <Company>NATO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Seoane Veloso Elisa</dc:creator>
  <cp:lastModifiedBy>Seoane Veloso Elisa</cp:lastModifiedBy>
  <dcterms:created xsi:type="dcterms:W3CDTF">2023-01-31T15:22:44Z</dcterms:created>
  <dcterms:modified xsi:type="dcterms:W3CDTF">2023-12-14T09:22:35Z</dcterms:modified>
  <cp:category>0162304-fre-ye (SDL)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caf63f6d-1a76-444c-96af-7b93ab28a9cf</vt:lpwstr>
  </property>
  <property fmtid="{D5CDD505-2E9C-101B-9397-08002B2CF9AE}" pid="3" name="TitusOriginalClassifier">
    <vt:lpwstr>seoaneveloso.elisa</vt:lpwstr>
  </property>
  <property fmtid="{D5CDD505-2E9C-101B-9397-08002B2CF9AE}" pid="4" name="Ownership">
    <vt:lpwstr>None (Public)</vt:lpwstr>
  </property>
</Properties>
</file>